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om.w2k.state.me.us\data\DEP-DATA\BRWM\Sustainability Unit\Recycling, generation &amp; capacity data\Municipal Recycling Reports\For Regional Facilities\"/>
    </mc:Choice>
  </mc:AlternateContent>
  <xr:revisionPtr revIDLastSave="0" documentId="13_ncr:1_{5587ECE0-5F4E-4E99-91D5-C14BFCE54137}" xr6:coauthVersionLast="45" xr6:coauthVersionMax="45" xr10:uidLastSave="{00000000-0000-0000-0000-000000000000}"/>
  <bookViews>
    <workbookView xWindow="-120" yWindow="-120" windowWidth="29040" windowHeight="15840" xr2:uid="{00000000-000D-0000-FFFF-FFFF00000000}"/>
  </bookViews>
  <sheets>
    <sheet name="Form to Divide MSW by Town" sheetId="6" r:id="rId1"/>
    <sheet name="Completed Sample Form" sheetId="11" r:id="rId2"/>
  </sheets>
  <definedNames>
    <definedName name="_xlnm.Print_Area" localSheetId="1">'Completed Sample Form'!$A$1:$I$14</definedName>
    <definedName name="_xlnm.Print_Area" localSheetId="0">'Form to Divide MSW by Town'!$A$1:$I$15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8" i="6" l="1"/>
  <c r="F28" i="6"/>
  <c r="E28" i="6"/>
  <c r="E15" i="6"/>
  <c r="G14" i="6"/>
  <c r="F14" i="6"/>
  <c r="E14" i="6"/>
  <c r="I27" i="6"/>
  <c r="D42" i="6"/>
  <c r="F42" i="6" s="1"/>
  <c r="H42" i="6" s="1"/>
  <c r="C42" i="6"/>
  <c r="C41" i="6"/>
  <c r="D41" i="6" s="1"/>
  <c r="F41" i="6" s="1"/>
  <c r="H41" i="6" s="1"/>
  <c r="C40" i="6"/>
  <c r="D40" i="6" s="1"/>
  <c r="F40" i="6" s="1"/>
  <c r="H40" i="6" s="1"/>
  <c r="C39" i="6"/>
  <c r="D39" i="6" s="1"/>
  <c r="F39" i="6" s="1"/>
  <c r="H39" i="6" s="1"/>
  <c r="C38" i="6"/>
  <c r="D38" i="6" s="1"/>
  <c r="F38" i="6" s="1"/>
  <c r="H38" i="6" s="1"/>
  <c r="C37" i="6"/>
  <c r="D37" i="6" s="1"/>
  <c r="F37" i="6" s="1"/>
  <c r="H37" i="6" s="1"/>
  <c r="D35" i="11" l="1"/>
  <c r="F35" i="11" s="1"/>
  <c r="H35" i="11" s="1"/>
  <c r="C34" i="11"/>
  <c r="D34" i="11" s="1"/>
  <c r="F34" i="11" s="1"/>
  <c r="H34" i="11" s="1"/>
  <c r="C33" i="11"/>
  <c r="D33" i="11" s="1"/>
  <c r="F33" i="11" s="1"/>
  <c r="H33" i="11" s="1"/>
  <c r="C32" i="11"/>
  <c r="D32" i="11" s="1"/>
  <c r="F32" i="11" s="1"/>
  <c r="H32" i="11" s="1"/>
  <c r="B27" i="11"/>
  <c r="I26" i="11"/>
  <c r="I25" i="11"/>
  <c r="I24" i="11"/>
  <c r="B14" i="11"/>
  <c r="C23" i="11" s="1"/>
  <c r="I12" i="11"/>
  <c r="I11" i="11"/>
  <c r="I10" i="11"/>
  <c r="C9" i="11" l="1"/>
  <c r="F9" i="11" s="1"/>
  <c r="C5" i="11"/>
  <c r="F5" i="11" s="1"/>
  <c r="G23" i="11"/>
  <c r="F23" i="11"/>
  <c r="E23" i="11"/>
  <c r="D23" i="11"/>
  <c r="G9" i="11"/>
  <c r="C26" i="11"/>
  <c r="C6" i="11"/>
  <c r="C12" i="11"/>
  <c r="C21" i="11"/>
  <c r="C24" i="11"/>
  <c r="C10" i="11"/>
  <c r="C7" i="11"/>
  <c r="E9" i="11"/>
  <c r="C18" i="11"/>
  <c r="C22" i="11"/>
  <c r="C25" i="11"/>
  <c r="C20" i="11"/>
  <c r="D9" i="11"/>
  <c r="C8" i="11"/>
  <c r="C11" i="11"/>
  <c r="C13" i="11"/>
  <c r="C19" i="11"/>
  <c r="I26" i="6"/>
  <c r="I12" i="6"/>
  <c r="D5" i="11" l="1"/>
  <c r="E5" i="11"/>
  <c r="G5" i="11"/>
  <c r="G8" i="11"/>
  <c r="F8" i="11"/>
  <c r="E8" i="11"/>
  <c r="D8" i="11"/>
  <c r="D22" i="11"/>
  <c r="E22" i="11"/>
  <c r="G22" i="11"/>
  <c r="F22" i="11"/>
  <c r="E6" i="11"/>
  <c r="G6" i="11"/>
  <c r="D6" i="11"/>
  <c r="F6" i="11"/>
  <c r="E10" i="11"/>
  <c r="F10" i="11"/>
  <c r="D10" i="11"/>
  <c r="G10" i="11"/>
  <c r="G19" i="11"/>
  <c r="F19" i="11"/>
  <c r="D19" i="11"/>
  <c r="E19" i="11"/>
  <c r="E21" i="11"/>
  <c r="D21" i="11"/>
  <c r="F21" i="11"/>
  <c r="G21" i="11"/>
  <c r="G13" i="11"/>
  <c r="F13" i="11"/>
  <c r="E13" i="11"/>
  <c r="D13" i="11"/>
  <c r="C14" i="11"/>
  <c r="C27" i="11"/>
  <c r="D18" i="11"/>
  <c r="G18" i="11"/>
  <c r="F18" i="11"/>
  <c r="E18" i="11"/>
  <c r="F26" i="11"/>
  <c r="E26" i="11"/>
  <c r="G26" i="11"/>
  <c r="D26" i="11"/>
  <c r="F20" i="11"/>
  <c r="E20" i="11"/>
  <c r="D20" i="11"/>
  <c r="G20" i="11"/>
  <c r="G11" i="11"/>
  <c r="F11" i="11"/>
  <c r="E11" i="11"/>
  <c r="D11" i="11"/>
  <c r="D25" i="11"/>
  <c r="G25" i="11"/>
  <c r="E25" i="11"/>
  <c r="F25" i="11"/>
  <c r="D7" i="11"/>
  <c r="G7" i="11"/>
  <c r="F7" i="11"/>
  <c r="E7" i="11"/>
  <c r="F24" i="11"/>
  <c r="G24" i="11"/>
  <c r="E24" i="11"/>
  <c r="D24" i="11"/>
  <c r="E12" i="11"/>
  <c r="F12" i="11"/>
  <c r="D12" i="11"/>
  <c r="G12" i="11"/>
  <c r="I10" i="6"/>
  <c r="I11" i="6"/>
  <c r="D14" i="11" l="1"/>
  <c r="G14" i="11"/>
  <c r="E14" i="11"/>
  <c r="F27" i="11"/>
  <c r="G27" i="11"/>
  <c r="D27" i="11"/>
  <c r="F14" i="11"/>
  <c r="E27" i="11"/>
  <c r="C35" i="6"/>
  <c r="D35" i="6" s="1"/>
  <c r="F35" i="6" s="1"/>
  <c r="H35" i="6" s="1"/>
  <c r="C36" i="6"/>
  <c r="D36" i="6" s="1"/>
  <c r="F36" i="6" s="1"/>
  <c r="H36" i="6" s="1"/>
  <c r="C43" i="6"/>
  <c r="D43" i="6" s="1"/>
  <c r="F43" i="6" s="1"/>
  <c r="H43" i="6" s="1"/>
  <c r="C34" i="6"/>
  <c r="D34" i="6" s="1"/>
  <c r="F34" i="6" s="1"/>
  <c r="H34" i="6" s="1"/>
  <c r="B29" i="6" l="1"/>
  <c r="I25" i="6"/>
  <c r="B15" i="6" l="1"/>
  <c r="C13" i="6" l="1"/>
  <c r="C27" i="6"/>
  <c r="C28" i="6"/>
  <c r="C26" i="6"/>
  <c r="C23" i="6"/>
  <c r="C20" i="6"/>
  <c r="C22" i="6"/>
  <c r="C21" i="6"/>
  <c r="C25" i="6"/>
  <c r="C24" i="6"/>
  <c r="C19" i="6"/>
  <c r="C11" i="6"/>
  <c r="C10" i="6"/>
  <c r="C5" i="6"/>
  <c r="C8" i="6"/>
  <c r="C9" i="6"/>
  <c r="C14" i="6"/>
  <c r="C7" i="6"/>
  <c r="C12" i="6"/>
  <c r="C6" i="6"/>
  <c r="F27" i="6" l="1"/>
  <c r="G27" i="6"/>
  <c r="D27" i="6"/>
  <c r="E27" i="6"/>
  <c r="G13" i="6"/>
  <c r="F13" i="6"/>
  <c r="E13" i="6"/>
  <c r="D13" i="6"/>
  <c r="D12" i="6"/>
  <c r="G12" i="6"/>
  <c r="F12" i="6"/>
  <c r="E12" i="6"/>
  <c r="D20" i="6"/>
  <c r="F20" i="6"/>
  <c r="E20" i="6"/>
  <c r="G20" i="6"/>
  <c r="G5" i="6"/>
  <c r="F5" i="6"/>
  <c r="E5" i="6"/>
  <c r="D5" i="6"/>
  <c r="F25" i="6"/>
  <c r="G25" i="6"/>
  <c r="D25" i="6"/>
  <c r="E25" i="6"/>
  <c r="E23" i="6"/>
  <c r="F23" i="6"/>
  <c r="D23" i="6"/>
  <c r="G23" i="6"/>
  <c r="E8" i="6"/>
  <c r="D8" i="6"/>
  <c r="G8" i="6"/>
  <c r="F8" i="6"/>
  <c r="D7" i="6"/>
  <c r="G7" i="6"/>
  <c r="F7" i="6"/>
  <c r="E7" i="6"/>
  <c r="D14" i="6"/>
  <c r="F10" i="6"/>
  <c r="E10" i="6"/>
  <c r="D10" i="6"/>
  <c r="G10" i="6"/>
  <c r="G21" i="6"/>
  <c r="D21" i="6"/>
  <c r="F21" i="6"/>
  <c r="E21" i="6"/>
  <c r="D26" i="6"/>
  <c r="E26" i="6"/>
  <c r="F26" i="6"/>
  <c r="G26" i="6"/>
  <c r="D24" i="6"/>
  <c r="F24" i="6"/>
  <c r="E24" i="6"/>
  <c r="G24" i="6"/>
  <c r="F6" i="6"/>
  <c r="E6" i="6"/>
  <c r="D6" i="6"/>
  <c r="G6" i="6"/>
  <c r="E9" i="6"/>
  <c r="D9" i="6"/>
  <c r="G9" i="6"/>
  <c r="F9" i="6"/>
  <c r="G11" i="6"/>
  <c r="F11" i="6"/>
  <c r="E11" i="6"/>
  <c r="D11" i="6"/>
  <c r="C29" i="6"/>
  <c r="F19" i="6"/>
  <c r="D19" i="6"/>
  <c r="G19" i="6"/>
  <c r="E19" i="6"/>
  <c r="F22" i="6"/>
  <c r="E22" i="6"/>
  <c r="G22" i="6"/>
  <c r="D22" i="6"/>
  <c r="D28" i="6"/>
  <c r="C15" i="6"/>
  <c r="D29" i="6" l="1"/>
  <c r="F29" i="6"/>
  <c r="G29" i="6"/>
  <c r="D15" i="6"/>
  <c r="G15" i="6"/>
  <c r="F15" i="6"/>
  <c r="E29" i="6"/>
</calcChain>
</file>

<file path=xl/sharedStrings.xml><?xml version="1.0" encoding="utf-8"?>
<sst xmlns="http://schemas.openxmlformats.org/spreadsheetml/2006/main" count="163" uniqueCount="64">
  <si>
    <t>Municipality</t>
  </si>
  <si>
    <t>% of Total Population</t>
  </si>
  <si>
    <t>Total</t>
  </si>
  <si>
    <t xml:space="preserve">Municipality </t>
  </si>
  <si>
    <t>Estimated Seasonal Population</t>
  </si>
  <si>
    <t>Year-Round Population Equivalent</t>
  </si>
  <si>
    <t># of Vacant Seasonal Units</t>
  </si>
  <si>
    <t>Total Estimated Population</t>
  </si>
  <si>
    <t>Avg. People/HH</t>
  </si>
  <si>
    <t>Estimated % of Year Spent in Maine</t>
  </si>
  <si>
    <t>Average people per househould by county is available here: https://www.mainehousing.org/policy-research/housing-data/county-profiles</t>
  </si>
  <si>
    <t>Vacant seasonal units from Maine Housing Authority: https://www.mainehousing.org/policy-research/housing-data</t>
  </si>
  <si>
    <t>Based on seasonal residents spending 4 out of 12 months in Maine, or about 33% of the year (0.33)</t>
  </si>
  <si>
    <t>Year 1 Blank Template for Allocating Tons of MSW and Recycling</t>
  </si>
  <si>
    <t>Year 2 Blank Template for Allocating Tons of MSW and Recycling</t>
  </si>
  <si>
    <t>Examples of formulas used above and how or where to get the information you need</t>
  </si>
  <si>
    <t xml:space="preserve">Enter tons MSW disposed: </t>
  </si>
  <si>
    <t>Enter tons MSW recycled:</t>
  </si>
  <si>
    <t xml:space="preserve">Enter tons CDD disposed: </t>
  </si>
  <si>
    <t>Enter tons CDD beneficially used:</t>
  </si>
  <si>
    <t>Total tons and recycling/diversion rates will calculate automatically.</t>
  </si>
  <si>
    <t xml:space="preserve">Estimated Tons MSW Disposed </t>
  </si>
  <si>
    <t>Estimated Tons MSW Recycled</t>
  </si>
  <si>
    <t xml:space="preserve">Estimated Tons CDD Disposed </t>
  </si>
  <si>
    <t xml:space="preserve">Estimated Tons CDD Diverted </t>
  </si>
  <si>
    <t>Enter Facility Totals  for Year 1 Below</t>
  </si>
  <si>
    <t>Enter Facility Totals  for Year 2 Below</t>
  </si>
  <si>
    <t xml:space="preserve">Instructions </t>
  </si>
  <si>
    <t>Total tons MSW &amp; CDD generated</t>
  </si>
  <si>
    <t>CDD diversion rate*</t>
  </si>
  <si>
    <t>MSW recycling rate*</t>
  </si>
  <si>
    <t xml:space="preserve"> Population</t>
  </si>
  <si>
    <t>Municipality population from: https://data.census.gov/cedsci/.  Simply enter the municipality name followed by "Maine" in the search field.</t>
  </si>
  <si>
    <t>*The MSW recycling rate includes a 5% credit for the "bottle bill" or container redemption program recycling activity.  This does not apply to the CDD diversion rate, and will result in a slightly higher recycling rate for MSW than for similar amounts of CDD.  See Chapter 418 - Solid Waste Management Rules: Beneficial Use of Solid Wastes for information on applicable beneficial use activities, available online here: https://www.maine.gov/dep/waste/solidwaste/index.html</t>
  </si>
  <si>
    <t xml:space="preserve"> =B5/B14</t>
  </si>
  <si>
    <t xml:space="preserve"> =C5*I5</t>
  </si>
  <si>
    <t xml:space="preserve"> =C5*I6</t>
  </si>
  <si>
    <t xml:space="preserve"> =C5*I7</t>
  </si>
  <si>
    <t xml:space="preserve"> =C5*I8</t>
  </si>
  <si>
    <t>Optional: Include Seasonal Population</t>
  </si>
  <si>
    <t>Actual Year-Round Population</t>
  </si>
  <si>
    <t xml:space="preserve"> =B18/B27</t>
  </si>
  <si>
    <t xml:space="preserve"> =C18*I19</t>
  </si>
  <si>
    <t xml:space="preserve"> =C18*I20</t>
  </si>
  <si>
    <t xml:space="preserve"> =C18*I21</t>
  </si>
  <si>
    <t xml:space="preserve"> =C18*I22</t>
  </si>
  <si>
    <t>Completed Sample Form</t>
  </si>
  <si>
    <t xml:space="preserve"> =B32*C32</t>
  </si>
  <si>
    <t xml:space="preserve"> =D32*E32</t>
  </si>
  <si>
    <t xml:space="preserve"> =F32+G32</t>
  </si>
  <si>
    <r>
      <rPr>
        <b/>
        <sz val="12"/>
        <color theme="1"/>
        <rFont val="Calibri"/>
        <family val="2"/>
        <scheme val="minor"/>
      </rPr>
      <t>In this sample form, the name and population of each municipality has been entered into each table (Year 1 and Year 2 Blank Template tables) in the cells highlighted in yellow.</t>
    </r>
    <r>
      <rPr>
        <sz val="12"/>
        <color theme="1"/>
        <rFont val="Calibri"/>
        <family val="2"/>
        <scheme val="minor"/>
      </rPr>
      <t xml:space="preserve">                                                                                                                                                                                                                                                                                                                                                                                                                                                                                                                                                                                                                                                                                                                                          </t>
    </r>
    <r>
      <rPr>
        <b/>
        <sz val="12"/>
        <color theme="1"/>
        <rFont val="Calibri"/>
        <family val="2"/>
        <scheme val="minor"/>
      </rPr>
      <t>Seasonal population differences</t>
    </r>
    <r>
      <rPr>
        <sz val="12"/>
        <color theme="1"/>
        <rFont val="Calibri"/>
        <family val="2"/>
        <scheme val="minor"/>
      </rPr>
      <t xml:space="preserve">: Using instructions below the Year 1 and Year 2 Blank Template Tables, the population for each municipality has been updated to account for seasonal residents.                                                                                                                                              </t>
    </r>
    <r>
      <rPr>
        <b/>
        <sz val="12"/>
        <color theme="1"/>
        <rFont val="Calibri"/>
        <family val="2"/>
        <scheme val="minor"/>
      </rPr>
      <t>Tons disposed:</t>
    </r>
    <r>
      <rPr>
        <sz val="12"/>
        <color theme="1"/>
        <rFont val="Calibri"/>
        <family val="2"/>
        <scheme val="minor"/>
      </rPr>
      <t xml:space="preserve"> The total tons of waste received at the facility and sent for disposal via landfill or incinerator was entered in the highlighted yellow cells of the "Facility Totals" tables for Year 1 and Year 2.                                                                                                                                                                                                                                                                                                                                                                </t>
    </r>
    <r>
      <rPr>
        <b/>
        <sz val="12"/>
        <color theme="1"/>
        <rFont val="Calibri"/>
        <family val="2"/>
        <scheme val="minor"/>
      </rPr>
      <t>Tons diverted:</t>
    </r>
    <r>
      <rPr>
        <sz val="12"/>
        <color theme="1"/>
        <rFont val="Calibri"/>
        <family val="2"/>
        <scheme val="minor"/>
      </rPr>
      <t xml:space="preserve"> The total tons of waste received at the facility and sent for recycling, composting, anaerobic digestion, or beneficial use was entered in the highlighted yellow cells of the "Facility Totals" tables for Year 1 and Year 2.                                                                                                                                            </t>
    </r>
    <r>
      <rPr>
        <b/>
        <sz val="12"/>
        <color theme="1"/>
        <rFont val="Calibri"/>
        <family val="2"/>
        <scheme val="minor"/>
      </rPr>
      <t>Materials to include in tons recycled/diverted:</t>
    </r>
    <r>
      <rPr>
        <sz val="12"/>
        <color theme="1"/>
        <rFont val="Calibri"/>
        <family val="2"/>
        <scheme val="minor"/>
      </rPr>
      <t xml:space="preserve"> typical household recyclables (cardboard, paper, jars, tubs), textiles (include donation bins, swap shop estimates, etc.), white goods, scrap metal, electronics, mercury lamps and other universal waste, leaf and yard waste composted or sent for anaerobic digestion, separated food scraps composted or sent for anaerobic digestion.				
For materials coming from a transfer station, beneficial use of CDD </t>
    </r>
    <r>
      <rPr>
        <b/>
        <sz val="12"/>
        <color theme="1"/>
        <rFont val="Calibri"/>
        <family val="2"/>
        <scheme val="minor"/>
      </rPr>
      <t>DOES NOT</t>
    </r>
    <r>
      <rPr>
        <sz val="12"/>
        <color theme="1"/>
        <rFont val="Calibri"/>
        <family val="2"/>
        <scheme val="minor"/>
      </rPr>
      <t xml:space="preserve"> include use at landfills for daily cover, shaping, or grading.  Tons sent for use as daily cover should be counted as disposal.	                                                                                                                                                                                                                       </t>
    </r>
  </si>
  <si>
    <t>Total Estimated Population (Use this number in the tables above for "Population")</t>
  </si>
  <si>
    <t>If all municipalities are in the same county, input the county average number of people per household.  Or, use the column for Avg. People/HH to input averages per household for different counties.</t>
  </si>
  <si>
    <r>
      <rPr>
        <b/>
        <sz val="12"/>
        <color theme="1"/>
        <rFont val="Calibri"/>
        <family val="2"/>
        <scheme val="minor"/>
      </rPr>
      <t>Only type information into the cells highlighted in yellow.</t>
    </r>
    <r>
      <rPr>
        <sz val="12"/>
        <color theme="1"/>
        <rFont val="Calibri"/>
        <family val="2"/>
        <scheme val="minor"/>
      </rPr>
      <t xml:space="preserve">  All other cells will automatically fill in based on what you enter into the yellow cells.                                                                                                                                                             </t>
    </r>
    <r>
      <rPr>
        <b/>
        <sz val="12"/>
        <color theme="1"/>
        <rFont val="Calibri"/>
        <family val="2"/>
        <scheme val="minor"/>
      </rPr>
      <t>First,</t>
    </r>
    <r>
      <rPr>
        <sz val="12"/>
        <color theme="1"/>
        <rFont val="Calibri"/>
        <family val="2"/>
        <scheme val="minor"/>
      </rPr>
      <t xml:space="preserve"> simply click on the highlighted cells under the columns labeled "Municipality" and "Population" to enter the name and population of each municipality served by the facility in the table below.                                                                                                                                                                                                                                                                                                                                                                                             </t>
    </r>
    <r>
      <rPr>
        <b/>
        <sz val="12"/>
        <color theme="1"/>
        <rFont val="Calibri"/>
        <family val="2"/>
        <scheme val="minor"/>
      </rPr>
      <t>Seasonal population differences (optional)</t>
    </r>
    <r>
      <rPr>
        <sz val="12"/>
        <color theme="1"/>
        <rFont val="Calibri"/>
        <family val="2"/>
        <scheme val="minor"/>
      </rPr>
      <t xml:space="preserve">: If one or more of your municipality has a large seasonal population, see instructions below the Year 1 and Year 2 Blank Template Tables to account for the seasonal residents.                                                                                                                                                                                                                                                                                            </t>
    </r>
    <r>
      <rPr>
        <b/>
        <sz val="12"/>
        <color theme="1"/>
        <rFont val="Calibri"/>
        <family val="2"/>
        <scheme val="minor"/>
      </rPr>
      <t xml:space="preserve">Next, </t>
    </r>
    <r>
      <rPr>
        <sz val="12"/>
        <color theme="1"/>
        <rFont val="Calibri"/>
        <family val="2"/>
        <scheme val="minor"/>
      </rPr>
      <t xml:space="preserve">enter the facility tonnage totals for all MSW (municipal solid waste) recycled and disposed, and if applicable, total tons of CDD (construction and demolition debris) disposed or beneficially used.                                                                        </t>
    </r>
    <r>
      <rPr>
        <b/>
        <sz val="12"/>
        <color theme="1"/>
        <rFont val="Calibri"/>
        <family val="2"/>
        <scheme val="minor"/>
      </rPr>
      <t>Tons disposed:</t>
    </r>
    <r>
      <rPr>
        <sz val="12"/>
        <color theme="1"/>
        <rFont val="Calibri"/>
        <family val="2"/>
        <scheme val="minor"/>
      </rPr>
      <t xml:space="preserve"> Enter the total tons of waste that were received at your facility and then sent for disposal via landfill or incinerator in the highlighted yellow cells of the "Facility Totals" tables for Year 1 and Year 2.                                                                                                                                                                                                                                                                                                                                                                      </t>
    </r>
    <r>
      <rPr>
        <b/>
        <sz val="12"/>
        <color theme="1"/>
        <rFont val="Calibri"/>
        <family val="2"/>
        <scheme val="minor"/>
      </rPr>
      <t>Tons diverted:</t>
    </r>
    <r>
      <rPr>
        <sz val="12"/>
        <color theme="1"/>
        <rFont val="Calibri"/>
        <family val="2"/>
        <scheme val="minor"/>
      </rPr>
      <t xml:space="preserve"> Enter the total tons of waste that were received at your facility and sent for recycling, composting, anaerobic digestion, or beneficial use in the highlighted yellow cells of the "Facility Totals" tables for Year 1 and Year 2.                                                                                                                                                 </t>
    </r>
    <r>
      <rPr>
        <b/>
        <sz val="12"/>
        <color theme="1"/>
        <rFont val="Calibri"/>
        <family val="2"/>
        <scheme val="minor"/>
      </rPr>
      <t>Materials to include in tons recycled/diverted:</t>
    </r>
    <r>
      <rPr>
        <sz val="12"/>
        <color theme="1"/>
        <rFont val="Calibri"/>
        <family val="2"/>
        <scheme val="minor"/>
      </rPr>
      <t xml:space="preserve"> typical household recyclables (cardboard, paper, jars, tubs), textiles (include donation bins, swap shop estimates, etc.), white goods, scrap metal, electronics, mercury lamps and other universal waste, leaf and yard waste composted or sent for anaerobic digestion, separated food scraps composted or sent for anaerobic digestion.				
For materials coming from a transfer station, beneficial use of CDD </t>
    </r>
    <r>
      <rPr>
        <b/>
        <sz val="12"/>
        <color theme="1"/>
        <rFont val="Calibri"/>
        <family val="2"/>
        <scheme val="minor"/>
      </rPr>
      <t>DOES NOT</t>
    </r>
    <r>
      <rPr>
        <sz val="12"/>
        <color theme="1"/>
        <rFont val="Calibri"/>
        <family val="2"/>
        <scheme val="minor"/>
      </rPr>
      <t xml:space="preserve"> include use at landfills for daily cover, shaping, or grading.  Tons sent for use as daily cover should be counted as disposal.	                                                                                                                                                                                                                       </t>
    </r>
  </si>
  <si>
    <t>Municipality 1</t>
  </si>
  <si>
    <t>Municipality 2</t>
  </si>
  <si>
    <t>Municipality 3</t>
  </si>
  <si>
    <t>Municipality 4</t>
  </si>
  <si>
    <t>Municipality 5</t>
  </si>
  <si>
    <t>Municipality 6</t>
  </si>
  <si>
    <t>Municipality 7</t>
  </si>
  <si>
    <t>Municipality 8</t>
  </si>
  <si>
    <t>Municipality 9</t>
  </si>
  <si>
    <t>Municipality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</si>
</sst>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1" x14ac:knownFonts="1">
    <font>
      <sz val="11"/>
      <color theme="1"/>
      <name val="Calibri"/>
      <family val="2"/>
      <scheme val="minor"/>
    </font>
    <font>
      <sz val="11"/>
      <color theme="1"/>
      <name val="Calibri"/>
      <family val="2"/>
      <scheme val="minor"/>
    </font>
    <font>
      <sz val="1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b/>
      <sz val="14"/>
      <color rgb="FFC00000"/>
      <name val="Calibri"/>
      <family val="2"/>
      <scheme val="minor"/>
    </font>
    <font>
      <b/>
      <i/>
      <sz val="11"/>
      <color rgb="FFC00000"/>
      <name val="Calibri"/>
      <family val="2"/>
      <scheme val="minor"/>
    </font>
    <font>
      <b/>
      <sz val="12"/>
      <color theme="1"/>
      <name val="Calibri"/>
      <family val="2"/>
      <scheme val="minor"/>
    </font>
    <font>
      <b/>
      <sz val="18"/>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164" fontId="0" fillId="0" borderId="1" xfId="1" applyNumberFormat="1" applyFont="1" applyBorder="1"/>
    <xf numFmtId="0" fontId="5" fillId="0" borderId="0" xfId="0" applyFont="1"/>
    <xf numFmtId="9" fontId="0" fillId="0" borderId="8" xfId="0" applyNumberFormat="1" applyBorder="1"/>
    <xf numFmtId="3" fontId="0" fillId="0" borderId="8" xfId="0" applyNumberFormat="1" applyBorder="1"/>
    <xf numFmtId="9" fontId="0" fillId="0" borderId="4" xfId="2" applyNumberFormat="1" applyFont="1" applyBorder="1"/>
    <xf numFmtId="3" fontId="0" fillId="2" borderId="9" xfId="0" applyNumberFormat="1" applyFill="1" applyBorder="1"/>
    <xf numFmtId="0" fontId="2" fillId="2" borderId="9" xfId="0" applyFont="1" applyFill="1" applyBorder="1" applyAlignment="1">
      <alignment vertical="top" wrapText="1"/>
    </xf>
    <xf numFmtId="43" fontId="0" fillId="0" borderId="1" xfId="1" applyNumberFormat="1" applyFont="1" applyBorder="1"/>
    <xf numFmtId="43" fontId="0" fillId="0" borderId="6" xfId="1" applyNumberFormat="1" applyFont="1" applyBorder="1"/>
    <xf numFmtId="43" fontId="0" fillId="0" borderId="8" xfId="1" applyNumberFormat="1" applyFont="1" applyBorder="1"/>
    <xf numFmtId="43" fontId="3" fillId="2" borderId="9" xfId="1" applyNumberFormat="1" applyFont="1" applyFill="1" applyBorder="1"/>
    <xf numFmtId="0" fontId="3" fillId="0" borderId="4" xfId="0" applyFont="1" applyBorder="1"/>
    <xf numFmtId="43" fontId="0" fillId="0" borderId="10" xfId="1" applyNumberFormat="1" applyFont="1" applyBorder="1"/>
    <xf numFmtId="0" fontId="3" fillId="0" borderId="3" xfId="0" applyFont="1" applyFill="1" applyBorder="1"/>
    <xf numFmtId="0" fontId="3" fillId="0" borderId="1" xfId="0" applyFont="1" applyBorder="1" applyAlignment="1">
      <alignment wrapText="1"/>
    </xf>
    <xf numFmtId="9" fontId="0" fillId="0" borderId="1" xfId="2" applyFont="1" applyBorder="1"/>
    <xf numFmtId="1" fontId="0" fillId="0" borderId="1" xfId="0" applyNumberFormat="1" applyBorder="1"/>
    <xf numFmtId="43" fontId="0" fillId="0" borderId="0" xfId="1" applyFont="1"/>
    <xf numFmtId="0" fontId="3" fillId="0" borderId="1" xfId="0" applyFont="1" applyBorder="1"/>
    <xf numFmtId="0" fontId="0" fillId="2" borderId="1" xfId="0" applyFill="1" applyBorder="1"/>
    <xf numFmtId="0" fontId="3" fillId="0" borderId="1" xfId="0" applyFont="1" applyFill="1" applyBorder="1"/>
    <xf numFmtId="0" fontId="0" fillId="0" borderId="0" xfId="0" applyBorder="1" applyAlignment="1"/>
    <xf numFmtId="0" fontId="8" fillId="0" borderId="5" xfId="0" applyFont="1" applyBorder="1" applyAlignment="1">
      <alignment horizontal="left" vertical="top"/>
    </xf>
    <xf numFmtId="0" fontId="3" fillId="0" borderId="5" xfId="0" applyFont="1" applyFill="1" applyBorder="1"/>
    <xf numFmtId="0" fontId="0" fillId="3" borderId="0" xfId="0" applyFont="1" applyFill="1" applyBorder="1" applyAlignment="1">
      <alignment vertical="top" wrapText="1"/>
    </xf>
    <xf numFmtId="0" fontId="3" fillId="0" borderId="7" xfId="0" applyFont="1" applyBorder="1" applyAlignment="1">
      <alignment wrapText="1"/>
    </xf>
    <xf numFmtId="164" fontId="0" fillId="2" borderId="1" xfId="1" applyNumberFormat="1" applyFont="1" applyFill="1" applyBorder="1"/>
    <xf numFmtId="0" fontId="0" fillId="0" borderId="0" xfId="0" applyBorder="1" applyAlignment="1">
      <alignment horizontal="left" vertical="top" wrapText="1"/>
    </xf>
    <xf numFmtId="43" fontId="0" fillId="0" borderId="11" xfId="1" applyNumberFormat="1" applyFont="1" applyBorder="1"/>
    <xf numFmtId="0" fontId="0" fillId="0" borderId="2" xfId="0" applyBorder="1" applyAlignment="1">
      <alignment horizontal="center"/>
    </xf>
    <xf numFmtId="0" fontId="0" fillId="0" borderId="3" xfId="0" applyBorder="1" applyAlignment="1">
      <alignment horizontal="center"/>
    </xf>
    <xf numFmtId="0" fontId="0" fillId="0" borderId="16" xfId="0" applyBorder="1" applyAlignment="1">
      <alignment horizontal="center"/>
    </xf>
    <xf numFmtId="0" fontId="3" fillId="0" borderId="17" xfId="0" applyFont="1" applyBorder="1" applyAlignment="1">
      <alignment wrapText="1"/>
    </xf>
    <xf numFmtId="0" fontId="3" fillId="0" borderId="18" xfId="0" applyFont="1" applyBorder="1" applyAlignment="1">
      <alignment wrapText="1"/>
    </xf>
    <xf numFmtId="0" fontId="0" fillId="0" borderId="17" xfId="0" applyBorder="1"/>
    <xf numFmtId="164" fontId="0" fillId="0" borderId="18" xfId="1" applyNumberFormat="1" applyFont="1" applyBorder="1"/>
    <xf numFmtId="0" fontId="7" fillId="3" borderId="19" xfId="0" applyFont="1" applyFill="1" applyBorder="1" applyAlignment="1">
      <alignment vertical="top" wrapText="1"/>
    </xf>
    <xf numFmtId="0" fontId="0" fillId="3" borderId="6" xfId="0" applyFill="1" applyBorder="1" applyAlignment="1">
      <alignment vertical="top" wrapText="1"/>
    </xf>
    <xf numFmtId="0" fontId="0" fillId="3" borderId="20" xfId="0" applyFill="1" applyBorder="1" applyAlignment="1">
      <alignment vertical="top" wrapText="1"/>
    </xf>
    <xf numFmtId="0" fontId="3" fillId="0" borderId="23" xfId="0" applyFont="1" applyBorder="1" applyAlignment="1">
      <alignment wrapText="1"/>
    </xf>
    <xf numFmtId="0" fontId="0" fillId="3" borderId="24" xfId="0" applyFont="1" applyFill="1" applyBorder="1" applyAlignment="1">
      <alignment vertical="top" wrapText="1"/>
    </xf>
    <xf numFmtId="0" fontId="0" fillId="0" borderId="25" xfId="0" applyFont="1" applyBorder="1" applyAlignment="1">
      <alignment horizontal="left" vertical="top"/>
    </xf>
    <xf numFmtId="43" fontId="3" fillId="0" borderId="18" xfId="1" applyNumberFormat="1" applyFont="1" applyBorder="1"/>
    <xf numFmtId="165" fontId="0" fillId="0" borderId="18" xfId="2" applyNumberFormat="1" applyFont="1" applyBorder="1"/>
    <xf numFmtId="0" fontId="0" fillId="0" borderId="26" xfId="0" applyBorder="1"/>
    <xf numFmtId="0" fontId="7" fillId="3" borderId="19" xfId="0" applyFont="1" applyFill="1" applyBorder="1" applyAlignment="1">
      <alignment vertical="center" wrapText="1"/>
    </xf>
    <xf numFmtId="0" fontId="0" fillId="3" borderId="10" xfId="0" applyFill="1" applyBorder="1" applyAlignment="1">
      <alignment wrapText="1"/>
    </xf>
    <xf numFmtId="0" fontId="0" fillId="3" borderId="11" xfId="0" applyFill="1" applyBorder="1" applyAlignment="1">
      <alignment wrapText="1"/>
    </xf>
    <xf numFmtId="0" fontId="3" fillId="0" borderId="27" xfId="0" applyFont="1" applyBorder="1" applyAlignment="1">
      <alignment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3" fillId="0" borderId="2" xfId="0" applyFont="1" applyFill="1" applyBorder="1" applyAlignment="1">
      <alignment horizontal="center" vertical="top" wrapText="1"/>
    </xf>
    <xf numFmtId="0" fontId="3" fillId="0" borderId="28" xfId="0" applyFont="1" applyFill="1" applyBorder="1" applyAlignment="1">
      <alignment horizontal="center" vertical="top" wrapText="1"/>
    </xf>
    <xf numFmtId="0" fontId="3" fillId="0" borderId="15" xfId="0" applyFont="1" applyFill="1" applyBorder="1" applyAlignment="1">
      <alignment horizontal="right" wrapText="1"/>
    </xf>
    <xf numFmtId="0" fontId="3" fillId="0" borderId="3" xfId="0" applyFont="1" applyFill="1" applyBorder="1" applyAlignment="1">
      <alignment horizontal="right" wrapText="1"/>
    </xf>
    <xf numFmtId="0" fontId="3" fillId="0" borderId="4" xfId="0" applyFont="1" applyFill="1" applyBorder="1" applyAlignment="1">
      <alignment horizontal="right" wrapText="1"/>
    </xf>
    <xf numFmtId="0" fontId="3" fillId="0" borderId="16" xfId="0" applyFont="1" applyFill="1" applyBorder="1" applyAlignment="1">
      <alignment horizontal="center" vertical="top" wrapText="1"/>
    </xf>
    <xf numFmtId="0" fontId="6" fillId="3" borderId="32" xfId="0" applyFont="1" applyFill="1" applyBorder="1" applyAlignment="1">
      <alignment horizontal="left" vertical="center" wrapText="1"/>
    </xf>
    <xf numFmtId="0" fontId="6" fillId="3" borderId="33" xfId="0" applyFont="1" applyFill="1" applyBorder="1" applyAlignment="1">
      <alignment horizontal="left" vertical="center" wrapText="1"/>
    </xf>
    <xf numFmtId="0" fontId="6" fillId="3" borderId="34" xfId="0" applyFont="1" applyFill="1" applyBorder="1" applyAlignment="1">
      <alignment horizontal="left" vertical="center" wrapText="1"/>
    </xf>
    <xf numFmtId="0" fontId="0" fillId="0" borderId="1" xfId="0" applyFont="1" applyFill="1" applyBorder="1" applyAlignment="1">
      <alignment vertical="top" wrapText="1"/>
    </xf>
    <xf numFmtId="0" fontId="0" fillId="0" borderId="18" xfId="0" applyFont="1" applyFill="1" applyBorder="1" applyAlignment="1">
      <alignment vertical="top" wrapText="1"/>
    </xf>
    <xf numFmtId="0" fontId="0" fillId="0" borderId="6" xfId="0" applyFont="1" applyFill="1" applyBorder="1" applyAlignment="1">
      <alignment vertical="top" wrapText="1"/>
    </xf>
    <xf numFmtId="0" fontId="0" fillId="0" borderId="20" xfId="0" applyFont="1" applyFill="1" applyBorder="1" applyAlignment="1">
      <alignment vertical="top" wrapText="1"/>
    </xf>
    <xf numFmtId="0" fontId="0" fillId="0" borderId="1" xfId="0" applyBorder="1" applyAlignment="1">
      <alignment horizontal="left" vertical="top" wrapText="1"/>
    </xf>
    <xf numFmtId="0" fontId="0" fillId="0" borderId="18" xfId="0" applyBorder="1" applyAlignment="1">
      <alignment horizontal="left" vertical="top" wrapText="1"/>
    </xf>
    <xf numFmtId="0" fontId="0" fillId="0" borderId="6" xfId="0" applyBorder="1" applyAlignment="1">
      <alignment horizontal="left" vertical="top" wrapText="1"/>
    </xf>
    <xf numFmtId="0" fontId="0" fillId="0" borderId="20" xfId="0" applyBorder="1" applyAlignment="1">
      <alignment horizontal="left" vertical="top" wrapText="1"/>
    </xf>
    <xf numFmtId="0" fontId="4" fillId="0" borderId="2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0" fillId="0" borderId="35" xfId="0" applyBorder="1" applyAlignment="1">
      <alignment horizontal="left" vertical="center" wrapText="1"/>
    </xf>
    <xf numFmtId="0" fontId="0" fillId="0" borderId="28" xfId="0" applyBorder="1" applyAlignment="1">
      <alignment horizontal="left" vertical="center" wrapText="1"/>
    </xf>
    <xf numFmtId="0" fontId="0" fillId="0" borderId="36" xfId="0" applyBorder="1" applyAlignment="1">
      <alignment horizontal="left" vertical="center" wrapText="1"/>
    </xf>
    <xf numFmtId="0" fontId="0" fillId="0" borderId="24" xfId="0" applyBorder="1" applyAlignment="1">
      <alignment horizontal="left" vertical="center" wrapText="1"/>
    </xf>
    <xf numFmtId="0" fontId="0" fillId="0" borderId="11" xfId="0" applyBorder="1" applyAlignment="1">
      <alignment horizontal="left" vertical="center" wrapText="1"/>
    </xf>
    <xf numFmtId="0" fontId="0" fillId="0" borderId="34" xfId="0" applyBorder="1" applyAlignment="1">
      <alignment horizontal="left" vertical="center" wrapText="1"/>
    </xf>
    <xf numFmtId="0" fontId="0" fillId="0" borderId="35" xfId="0" applyFont="1" applyFill="1" applyBorder="1" applyAlignment="1">
      <alignment horizontal="left" vertical="center" wrapText="1"/>
    </xf>
    <xf numFmtId="0" fontId="0" fillId="0" borderId="28"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34" xfId="0" applyFont="1" applyFill="1" applyBorder="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Completed Sample Form'!A1"/></Relationships>
</file>

<file path=xl/drawings/_rels/drawing2.xml.rels><?xml version="1.0" encoding="UTF-8" standalone="yes"?>
<Relationships xmlns="http://schemas.openxmlformats.org/package/2006/relationships"><Relationship Id="rId1" Type="http://schemas.openxmlformats.org/officeDocument/2006/relationships/hyperlink" Target="#'Form to Divide MSW by Town'!A1"/></Relationships>
</file>

<file path=xl/drawings/drawing1.xml><?xml version="1.0" encoding="utf-8"?>
<xdr:wsDr xmlns:xdr="http://schemas.openxmlformats.org/drawingml/2006/spreadsheetDrawing" xmlns:a="http://schemas.openxmlformats.org/drawingml/2006/main">
  <xdr:twoCellAnchor editAs="absolute">
    <xdr:from>
      <xdr:col>7</xdr:col>
      <xdr:colOff>1028699</xdr:colOff>
      <xdr:row>0</xdr:row>
      <xdr:rowOff>114299</xdr:rowOff>
    </xdr:from>
    <xdr:to>
      <xdr:col>8</xdr:col>
      <xdr:colOff>1666874</xdr:colOff>
      <xdr:row>1</xdr:row>
      <xdr:rowOff>138524</xdr:rowOff>
    </xdr:to>
    <xdr:sp macro="" textlink="">
      <xdr:nvSpPr>
        <xdr:cNvPr id="7" name="Next Button" descr="Next step button, hyperlinked to next sheet">
          <a:hlinkClick xmlns:r="http://schemas.openxmlformats.org/officeDocument/2006/relationships" r:id="rId1" tooltip="Select to go to the next step"/>
          <a:extLst>
            <a:ext uri="{FF2B5EF4-FFF2-40B4-BE49-F238E27FC236}">
              <a16:creationId xmlns:a16="http://schemas.microsoft.com/office/drawing/2014/main" id="{DC005576-DFA7-4767-B8B0-FE9282C1B1E2}"/>
            </a:ext>
          </a:extLst>
        </xdr:cNvPr>
        <xdr:cNvSpPr/>
      </xdr:nvSpPr>
      <xdr:spPr>
        <a:xfrm>
          <a:off x="11991974" y="114299"/>
          <a:ext cx="3133725" cy="367125"/>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rgbClr val="C00000"/>
              </a:solidFill>
              <a:latin typeface="+mn-lt"/>
              <a:ea typeface="Segoe UI" pitchFamily="34" charset="0"/>
              <a:cs typeface="Segoe UI" pitchFamily="34" charset="0"/>
            </a:rPr>
            <a:t>VIEW COMPLETED SAMPLE FORM</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7</xdr:col>
      <xdr:colOff>1724025</xdr:colOff>
      <xdr:row>0</xdr:row>
      <xdr:rowOff>142874</xdr:rowOff>
    </xdr:from>
    <xdr:to>
      <xdr:col>8</xdr:col>
      <xdr:colOff>1628775</xdr:colOff>
      <xdr:row>1</xdr:row>
      <xdr:rowOff>186149</xdr:rowOff>
    </xdr:to>
    <xdr:sp macro="" textlink="">
      <xdr:nvSpPr>
        <xdr:cNvPr id="2" name="Next Button" descr="Next step button, hyperlinked to next sheet">
          <a:hlinkClick xmlns:r="http://schemas.openxmlformats.org/officeDocument/2006/relationships" r:id="rId1" tooltip="Select to go to the next step"/>
          <a:extLst>
            <a:ext uri="{FF2B5EF4-FFF2-40B4-BE49-F238E27FC236}">
              <a16:creationId xmlns:a16="http://schemas.microsoft.com/office/drawing/2014/main" id="{1D67C67D-25D5-40AC-B5AA-87833BC01D88}"/>
            </a:ext>
          </a:extLst>
        </xdr:cNvPr>
        <xdr:cNvSpPr/>
      </xdr:nvSpPr>
      <xdr:spPr>
        <a:xfrm flipH="1">
          <a:off x="12687300" y="142874"/>
          <a:ext cx="2400300" cy="367125"/>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rgbClr val="C00000"/>
              </a:solidFill>
              <a:latin typeface="+mn-lt"/>
              <a:ea typeface="Segoe UI" pitchFamily="34" charset="0"/>
              <a:cs typeface="Segoe UI" pitchFamily="34" charset="0"/>
            </a:rPr>
            <a:t>RETURN TO BLANK FORM</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DE09B-10F9-4E4D-BEF7-FF04566E26B8}">
  <dimension ref="A1:K45"/>
  <sheetViews>
    <sheetView tabSelected="1" workbookViewId="0">
      <selection activeCell="A5" sqref="A5"/>
    </sheetView>
  </sheetViews>
  <sheetFormatPr defaultRowHeight="15" x14ac:dyDescent="0.25"/>
  <cols>
    <col min="1" max="1" width="28.140625" customWidth="1"/>
    <col min="2" max="2" width="30.7109375" customWidth="1"/>
    <col min="3" max="3" width="21.7109375" customWidth="1"/>
    <col min="4" max="4" width="20.5703125" customWidth="1"/>
    <col min="5" max="5" width="19.7109375" customWidth="1"/>
    <col min="6" max="6" width="20.42578125" customWidth="1"/>
    <col min="7" max="7" width="23.140625" customWidth="1"/>
    <col min="8" max="8" width="37.42578125" customWidth="1"/>
    <col min="9" max="9" width="26.140625" customWidth="1"/>
    <col min="10" max="10" width="17.140625" customWidth="1"/>
    <col min="11" max="11" width="14.85546875" customWidth="1"/>
    <col min="12" max="12" width="10.42578125" customWidth="1"/>
    <col min="13" max="13" width="10.140625" customWidth="1"/>
    <col min="14" max="14" width="9.5703125" customWidth="1"/>
    <col min="15" max="15" width="20.7109375" customWidth="1"/>
    <col min="16" max="16" width="10.5703125" customWidth="1"/>
    <col min="17" max="17" width="14.5703125" customWidth="1"/>
  </cols>
  <sheetData>
    <row r="1" spans="1:11" s="2" customFormat="1" ht="27" customHeight="1" x14ac:dyDescent="0.3">
      <c r="A1" s="73" t="s">
        <v>27</v>
      </c>
      <c r="B1" s="74"/>
      <c r="C1" s="74"/>
      <c r="D1" s="74"/>
      <c r="E1" s="74"/>
      <c r="F1" s="74"/>
      <c r="G1" s="74"/>
      <c r="H1" s="74"/>
      <c r="I1" s="75"/>
      <c r="J1"/>
      <c r="K1"/>
    </row>
    <row r="2" spans="1:11" s="2" customFormat="1" ht="147" customHeight="1" thickBot="1" x14ac:dyDescent="0.35">
      <c r="A2" s="59" t="s">
        <v>53</v>
      </c>
      <c r="B2" s="60"/>
      <c r="C2" s="60"/>
      <c r="D2" s="60"/>
      <c r="E2" s="60"/>
      <c r="F2" s="60"/>
      <c r="G2" s="60"/>
      <c r="H2" s="60"/>
      <c r="I2" s="61"/>
      <c r="J2"/>
      <c r="K2"/>
    </row>
    <row r="3" spans="1:11" ht="37.5" customHeight="1" x14ac:dyDescent="0.25">
      <c r="A3" s="50" t="s">
        <v>13</v>
      </c>
      <c r="B3" s="51"/>
      <c r="C3" s="51"/>
      <c r="D3" s="51"/>
      <c r="E3" s="51"/>
      <c r="F3" s="51"/>
      <c r="G3" s="51"/>
      <c r="H3" s="51"/>
      <c r="I3" s="52"/>
    </row>
    <row r="4" spans="1:11" ht="30.75" thickBot="1" x14ac:dyDescent="0.3">
      <c r="A4" s="49" t="s">
        <v>3</v>
      </c>
      <c r="B4" s="15" t="s">
        <v>31</v>
      </c>
      <c r="C4" s="15" t="s">
        <v>1</v>
      </c>
      <c r="D4" s="15" t="s">
        <v>21</v>
      </c>
      <c r="E4" s="15" t="s">
        <v>22</v>
      </c>
      <c r="F4" s="15" t="s">
        <v>23</v>
      </c>
      <c r="G4" s="15" t="s">
        <v>24</v>
      </c>
      <c r="H4" s="53" t="s">
        <v>25</v>
      </c>
      <c r="I4" s="54"/>
    </row>
    <row r="5" spans="1:11" ht="17.649999999999999" customHeight="1" thickBot="1" x14ac:dyDescent="0.3">
      <c r="A5" s="7"/>
      <c r="B5" s="6"/>
      <c r="C5" s="5">
        <f>IFERROR(B5/$B$15,0)</f>
        <v>0</v>
      </c>
      <c r="D5" s="8">
        <f>C5*($I$5)</f>
        <v>0</v>
      </c>
      <c r="E5" s="8">
        <f>C5*$I$6</f>
        <v>0</v>
      </c>
      <c r="F5" s="8">
        <f t="shared" ref="F5:F14" si="0">$C5*$I$7</f>
        <v>0</v>
      </c>
      <c r="G5" s="8">
        <f t="shared" ref="G5:G14" si="1">$C5*$I$8</f>
        <v>0</v>
      </c>
      <c r="H5" s="24" t="s">
        <v>16</v>
      </c>
      <c r="I5" s="11"/>
    </row>
    <row r="6" spans="1:11" ht="15.75" thickBot="1" x14ac:dyDescent="0.3">
      <c r="A6" s="7"/>
      <c r="B6" s="6"/>
      <c r="C6" s="5">
        <f>IFERROR(B6/$B$15,0)</f>
        <v>0</v>
      </c>
      <c r="D6" s="8">
        <f t="shared" ref="D6:D14" si="2">C6*($I$5)</f>
        <v>0</v>
      </c>
      <c r="E6" s="8">
        <f t="shared" ref="E6:E14" si="3">C6*$I$6</f>
        <v>0</v>
      </c>
      <c r="F6" s="8">
        <f t="shared" si="0"/>
        <v>0</v>
      </c>
      <c r="G6" s="8">
        <f t="shared" si="1"/>
        <v>0</v>
      </c>
      <c r="H6" s="14" t="s">
        <v>17</v>
      </c>
      <c r="I6" s="11"/>
    </row>
    <row r="7" spans="1:11" ht="14.65" customHeight="1" thickBot="1" x14ac:dyDescent="0.3">
      <c r="A7" s="7"/>
      <c r="B7" s="6"/>
      <c r="C7" s="5">
        <f>IFERROR(B7/$B$15,0)</f>
        <v>0</v>
      </c>
      <c r="D7" s="8">
        <f t="shared" si="2"/>
        <v>0</v>
      </c>
      <c r="E7" s="8">
        <f t="shared" si="3"/>
        <v>0</v>
      </c>
      <c r="F7" s="8">
        <f t="shared" si="0"/>
        <v>0</v>
      </c>
      <c r="G7" s="8">
        <f t="shared" si="1"/>
        <v>0</v>
      </c>
      <c r="H7" s="14" t="s">
        <v>18</v>
      </c>
      <c r="I7" s="11"/>
    </row>
    <row r="8" spans="1:11" ht="15.75" customHeight="1" thickBot="1" x14ac:dyDescent="0.3">
      <c r="A8" s="7"/>
      <c r="B8" s="6"/>
      <c r="C8" s="5">
        <f>IFERROR(B8/$B$15,0)</f>
        <v>0</v>
      </c>
      <c r="D8" s="8">
        <f t="shared" si="2"/>
        <v>0</v>
      </c>
      <c r="E8" s="8">
        <f t="shared" si="3"/>
        <v>0</v>
      </c>
      <c r="F8" s="8">
        <f t="shared" si="0"/>
        <v>0</v>
      </c>
      <c r="G8" s="8">
        <f t="shared" si="1"/>
        <v>0</v>
      </c>
      <c r="H8" s="14" t="s">
        <v>19</v>
      </c>
      <c r="I8" s="11"/>
    </row>
    <row r="9" spans="1:11" ht="15.75" thickBot="1" x14ac:dyDescent="0.3">
      <c r="A9" s="7"/>
      <c r="B9" s="6"/>
      <c r="C9" s="5">
        <f>IFERROR(B9/$B$15,0)</f>
        <v>0</v>
      </c>
      <c r="D9" s="8">
        <f t="shared" si="2"/>
        <v>0</v>
      </c>
      <c r="E9" s="8">
        <f t="shared" si="3"/>
        <v>0</v>
      </c>
      <c r="F9" s="8">
        <f t="shared" si="0"/>
        <v>0</v>
      </c>
      <c r="G9" s="8">
        <f t="shared" si="1"/>
        <v>0</v>
      </c>
      <c r="H9" s="23" t="s">
        <v>20</v>
      </c>
      <c r="I9" s="42"/>
    </row>
    <row r="10" spans="1:11" ht="15.75" thickBot="1" x14ac:dyDescent="0.3">
      <c r="A10" s="7"/>
      <c r="B10" s="6"/>
      <c r="C10" s="5">
        <f>IFERROR(B10/$B$15,0)</f>
        <v>0</v>
      </c>
      <c r="D10" s="8">
        <f t="shared" si="2"/>
        <v>0</v>
      </c>
      <c r="E10" s="8">
        <f t="shared" si="3"/>
        <v>0</v>
      </c>
      <c r="F10" s="8">
        <f t="shared" si="0"/>
        <v>0</v>
      </c>
      <c r="G10" s="8">
        <f t="shared" si="1"/>
        <v>0</v>
      </c>
      <c r="H10" s="12" t="s">
        <v>28</v>
      </c>
      <c r="I10" s="43">
        <f>SUM(I5:I8)</f>
        <v>0</v>
      </c>
    </row>
    <row r="11" spans="1:11" ht="15" customHeight="1" thickBot="1" x14ac:dyDescent="0.3">
      <c r="A11" s="7"/>
      <c r="B11" s="6"/>
      <c r="C11" s="5">
        <f>IFERROR(B11/$B$15,0)</f>
        <v>0</v>
      </c>
      <c r="D11" s="8">
        <f t="shared" si="2"/>
        <v>0</v>
      </c>
      <c r="E11" s="8">
        <f t="shared" si="3"/>
        <v>0</v>
      </c>
      <c r="F11" s="8">
        <f t="shared" si="0"/>
        <v>0</v>
      </c>
      <c r="G11" s="8">
        <f t="shared" si="1"/>
        <v>0</v>
      </c>
      <c r="H11" s="19" t="s">
        <v>30</v>
      </c>
      <c r="I11" s="44" t="str">
        <f>IFERROR((I6/I5)+0.05,"-")</f>
        <v>-</v>
      </c>
    </row>
    <row r="12" spans="1:11" ht="15.75" thickBot="1" x14ac:dyDescent="0.3">
      <c r="A12" s="7"/>
      <c r="B12" s="6"/>
      <c r="C12" s="5">
        <f>IFERROR(B12/$B$15,0)</f>
        <v>0</v>
      </c>
      <c r="D12" s="8">
        <f t="shared" si="2"/>
        <v>0</v>
      </c>
      <c r="E12" s="8">
        <f t="shared" si="3"/>
        <v>0</v>
      </c>
      <c r="F12" s="8">
        <f t="shared" si="0"/>
        <v>0</v>
      </c>
      <c r="G12" s="8">
        <f t="shared" si="1"/>
        <v>0</v>
      </c>
      <c r="H12" s="21" t="s">
        <v>29</v>
      </c>
      <c r="I12" s="44" t="str">
        <f>IFERROR((I8/I7),"-")</f>
        <v>-</v>
      </c>
      <c r="J12" s="22"/>
      <c r="K12" s="18"/>
    </row>
    <row r="13" spans="1:11" ht="17.100000000000001" customHeight="1" thickBot="1" x14ac:dyDescent="0.3">
      <c r="A13" s="7"/>
      <c r="B13" s="6"/>
      <c r="C13" s="5">
        <f>IFERROR(B13/$B$15,0)</f>
        <v>0</v>
      </c>
      <c r="D13" s="8">
        <f t="shared" ref="D13" si="4">C13*($I$5)</f>
        <v>0</v>
      </c>
      <c r="E13" s="9">
        <f t="shared" ref="E13" si="5">C13*$I$6</f>
        <v>0</v>
      </c>
      <c r="F13" s="9">
        <f t="shared" si="0"/>
        <v>0</v>
      </c>
      <c r="G13" s="9">
        <f t="shared" si="1"/>
        <v>0</v>
      </c>
      <c r="H13" s="82" t="s">
        <v>33</v>
      </c>
      <c r="I13" s="83"/>
    </row>
    <row r="14" spans="1:11" ht="17.100000000000001" customHeight="1" thickBot="1" x14ac:dyDescent="0.3">
      <c r="A14" s="7"/>
      <c r="B14" s="6"/>
      <c r="C14" s="5">
        <f>IFERROR(B14/$B$15,0)</f>
        <v>0</v>
      </c>
      <c r="D14" s="8">
        <f t="shared" si="2"/>
        <v>0</v>
      </c>
      <c r="E14" s="9">
        <f t="shared" ref="E14" si="6">C14*$I$6</f>
        <v>0</v>
      </c>
      <c r="F14" s="9">
        <f t="shared" si="0"/>
        <v>0</v>
      </c>
      <c r="G14" s="9">
        <f t="shared" si="1"/>
        <v>0</v>
      </c>
      <c r="H14" s="84"/>
      <c r="I14" s="85"/>
    </row>
    <row r="15" spans="1:11" ht="17.25" customHeight="1" thickBot="1" x14ac:dyDescent="0.3">
      <c r="A15" s="45" t="s">
        <v>2</v>
      </c>
      <c r="B15" s="4">
        <f>SUM(B5:B14)</f>
        <v>0</v>
      </c>
      <c r="C15" s="3">
        <f>SUM(C5:C14)</f>
        <v>0</v>
      </c>
      <c r="D15" s="10">
        <f>SUM(D5:D14)</f>
        <v>0</v>
      </c>
      <c r="E15" s="13">
        <f>SUM(E5:E14)</f>
        <v>0</v>
      </c>
      <c r="F15" s="13">
        <f t="shared" ref="F15:G15" si="7">SUM(F5:F14)</f>
        <v>0</v>
      </c>
      <c r="G15" s="13">
        <f t="shared" si="7"/>
        <v>0</v>
      </c>
      <c r="H15" s="84"/>
      <c r="I15" s="85"/>
    </row>
    <row r="16" spans="1:11" ht="75.75" thickBot="1" x14ac:dyDescent="0.3">
      <c r="A16" s="46" t="s">
        <v>15</v>
      </c>
      <c r="B16" s="38" t="s">
        <v>32</v>
      </c>
      <c r="C16" s="47" t="s">
        <v>34</v>
      </c>
      <c r="D16" s="47" t="s">
        <v>35</v>
      </c>
      <c r="E16" s="47" t="s">
        <v>36</v>
      </c>
      <c r="F16" s="47" t="s">
        <v>37</v>
      </c>
      <c r="G16" s="47" t="s">
        <v>38</v>
      </c>
      <c r="H16" s="86"/>
      <c r="I16" s="87"/>
    </row>
    <row r="17" spans="1:9" ht="21.75" customHeight="1" x14ac:dyDescent="0.25">
      <c r="A17" s="50" t="s">
        <v>14</v>
      </c>
      <c r="B17" s="51"/>
      <c r="C17" s="51"/>
      <c r="D17" s="51"/>
      <c r="E17" s="51"/>
      <c r="F17" s="51"/>
      <c r="G17" s="51"/>
      <c r="H17" s="51"/>
      <c r="I17" s="52"/>
    </row>
    <row r="18" spans="1:9" ht="36" customHeight="1" thickBot="1" x14ac:dyDescent="0.3">
      <c r="A18" s="40" t="s">
        <v>3</v>
      </c>
      <c r="B18" s="15" t="s">
        <v>31</v>
      </c>
      <c r="C18" s="26" t="s">
        <v>1</v>
      </c>
      <c r="D18" s="26" t="s">
        <v>21</v>
      </c>
      <c r="E18" s="26" t="s">
        <v>22</v>
      </c>
      <c r="F18" s="26" t="s">
        <v>23</v>
      </c>
      <c r="G18" s="26" t="s">
        <v>24</v>
      </c>
      <c r="H18" s="25"/>
      <c r="I18" s="41"/>
    </row>
    <row r="19" spans="1:9" ht="15.75" thickBot="1" x14ac:dyDescent="0.3">
      <c r="A19" s="7"/>
      <c r="B19" s="6"/>
      <c r="C19" s="5">
        <f t="shared" ref="C19:C28" si="8">IFERROR(B19/$B$15,0)</f>
        <v>0</v>
      </c>
      <c r="D19" s="8">
        <f>C19*($I$5)</f>
        <v>0</v>
      </c>
      <c r="E19" s="8">
        <f>C19*$I$6</f>
        <v>0</v>
      </c>
      <c r="F19" s="8">
        <f t="shared" ref="F19:F28" si="9">$C19*$I$7</f>
        <v>0</v>
      </c>
      <c r="G19" s="8">
        <f t="shared" ref="G19:G28" si="10">$C19*$I$8</f>
        <v>0</v>
      </c>
      <c r="H19" s="53" t="s">
        <v>26</v>
      </c>
      <c r="I19" s="58"/>
    </row>
    <row r="20" spans="1:9" ht="15.75" thickBot="1" x14ac:dyDescent="0.3">
      <c r="A20" s="7"/>
      <c r="B20" s="6"/>
      <c r="C20" s="5">
        <f t="shared" si="8"/>
        <v>0</v>
      </c>
      <c r="D20" s="8">
        <f t="shared" ref="D20:D28" si="11">C20*($I$5)</f>
        <v>0</v>
      </c>
      <c r="E20" s="8">
        <f t="shared" ref="E20:E28" si="12">C20*$I$6</f>
        <v>0</v>
      </c>
      <c r="F20" s="8">
        <f t="shared" si="9"/>
        <v>0</v>
      </c>
      <c r="G20" s="8">
        <f t="shared" si="10"/>
        <v>0</v>
      </c>
      <c r="H20" s="14" t="s">
        <v>16</v>
      </c>
      <c r="I20" s="11"/>
    </row>
    <row r="21" spans="1:9" ht="15.75" thickBot="1" x14ac:dyDescent="0.3">
      <c r="A21" s="7"/>
      <c r="B21" s="6"/>
      <c r="C21" s="5">
        <f t="shared" si="8"/>
        <v>0</v>
      </c>
      <c r="D21" s="8">
        <f t="shared" si="11"/>
        <v>0</v>
      </c>
      <c r="E21" s="8">
        <f t="shared" si="12"/>
        <v>0</v>
      </c>
      <c r="F21" s="8">
        <f t="shared" si="9"/>
        <v>0</v>
      </c>
      <c r="G21" s="8">
        <f t="shared" si="10"/>
        <v>0</v>
      </c>
      <c r="H21" s="14" t="s">
        <v>17</v>
      </c>
      <c r="I21" s="11"/>
    </row>
    <row r="22" spans="1:9" ht="15.75" customHeight="1" thickBot="1" x14ac:dyDescent="0.3">
      <c r="A22" s="7"/>
      <c r="B22" s="6"/>
      <c r="C22" s="5">
        <f t="shared" si="8"/>
        <v>0</v>
      </c>
      <c r="D22" s="8">
        <f t="shared" si="11"/>
        <v>0</v>
      </c>
      <c r="E22" s="8">
        <f t="shared" si="12"/>
        <v>0</v>
      </c>
      <c r="F22" s="8">
        <f t="shared" si="9"/>
        <v>0</v>
      </c>
      <c r="G22" s="8">
        <f t="shared" si="10"/>
        <v>0</v>
      </c>
      <c r="H22" s="14" t="s">
        <v>18</v>
      </c>
      <c r="I22" s="11"/>
    </row>
    <row r="23" spans="1:9" ht="15.75" thickBot="1" x14ac:dyDescent="0.3">
      <c r="A23" s="7"/>
      <c r="B23" s="6"/>
      <c r="C23" s="5">
        <f t="shared" si="8"/>
        <v>0</v>
      </c>
      <c r="D23" s="8">
        <f t="shared" si="11"/>
        <v>0</v>
      </c>
      <c r="E23" s="8">
        <f t="shared" si="12"/>
        <v>0</v>
      </c>
      <c r="F23" s="8">
        <f t="shared" si="9"/>
        <v>0</v>
      </c>
      <c r="G23" s="8">
        <f t="shared" si="10"/>
        <v>0</v>
      </c>
      <c r="H23" s="14" t="s">
        <v>19</v>
      </c>
      <c r="I23" s="11"/>
    </row>
    <row r="24" spans="1:9" ht="15.75" thickBot="1" x14ac:dyDescent="0.3">
      <c r="A24" s="7"/>
      <c r="B24" s="6"/>
      <c r="C24" s="5">
        <f t="shared" si="8"/>
        <v>0</v>
      </c>
      <c r="D24" s="8">
        <f t="shared" si="11"/>
        <v>0</v>
      </c>
      <c r="E24" s="8">
        <f t="shared" si="12"/>
        <v>0</v>
      </c>
      <c r="F24" s="8">
        <f t="shared" si="9"/>
        <v>0</v>
      </c>
      <c r="G24" s="8">
        <f t="shared" si="10"/>
        <v>0</v>
      </c>
      <c r="H24" s="23" t="s">
        <v>20</v>
      </c>
      <c r="I24" s="42"/>
    </row>
    <row r="25" spans="1:9" ht="15.75" thickBot="1" x14ac:dyDescent="0.3">
      <c r="A25" s="7"/>
      <c r="B25" s="6"/>
      <c r="C25" s="5">
        <f t="shared" si="8"/>
        <v>0</v>
      </c>
      <c r="D25" s="8">
        <f t="shared" si="11"/>
        <v>0</v>
      </c>
      <c r="E25" s="8">
        <f t="shared" si="12"/>
        <v>0</v>
      </c>
      <c r="F25" s="8">
        <f t="shared" si="9"/>
        <v>0</v>
      </c>
      <c r="G25" s="8">
        <f t="shared" si="10"/>
        <v>0</v>
      </c>
      <c r="H25" s="12" t="s">
        <v>28</v>
      </c>
      <c r="I25" s="43">
        <f>SUM(I20:I23)</f>
        <v>0</v>
      </c>
    </row>
    <row r="26" spans="1:9" ht="15.75" thickBot="1" x14ac:dyDescent="0.3">
      <c r="A26" s="7"/>
      <c r="B26" s="6"/>
      <c r="C26" s="5">
        <f t="shared" si="8"/>
        <v>0</v>
      </c>
      <c r="D26" s="8">
        <f t="shared" si="11"/>
        <v>0</v>
      </c>
      <c r="E26" s="8">
        <f t="shared" si="12"/>
        <v>0</v>
      </c>
      <c r="F26" s="8">
        <f t="shared" si="9"/>
        <v>0</v>
      </c>
      <c r="G26" s="8">
        <f t="shared" si="10"/>
        <v>0</v>
      </c>
      <c r="H26" s="19" t="s">
        <v>30</v>
      </c>
      <c r="I26" s="44" t="str">
        <f>IFERROR((I21/I20)+0.05,"-")</f>
        <v>-</v>
      </c>
    </row>
    <row r="27" spans="1:9" ht="15.75" thickBot="1" x14ac:dyDescent="0.3">
      <c r="A27" s="7"/>
      <c r="B27" s="6"/>
      <c r="C27" s="5">
        <f t="shared" ref="C27" si="13">IFERROR(B27/$B$15,0)</f>
        <v>0</v>
      </c>
      <c r="D27" s="8">
        <f t="shared" ref="D27" si="14">C27*($I$5)</f>
        <v>0</v>
      </c>
      <c r="E27" s="9">
        <f t="shared" ref="E27" si="15">C27*$I$6</f>
        <v>0</v>
      </c>
      <c r="F27" s="9">
        <f t="shared" si="9"/>
        <v>0</v>
      </c>
      <c r="G27" s="9">
        <f t="shared" si="10"/>
        <v>0</v>
      </c>
      <c r="H27" s="21" t="s">
        <v>29</v>
      </c>
      <c r="I27" s="44" t="str">
        <f>IFERROR((I22/I21),"-")</f>
        <v>-</v>
      </c>
    </row>
    <row r="28" spans="1:9" ht="18.75" customHeight="1" thickBot="1" x14ac:dyDescent="0.3">
      <c r="A28" s="7"/>
      <c r="B28" s="6"/>
      <c r="C28" s="5">
        <f t="shared" si="8"/>
        <v>0</v>
      </c>
      <c r="D28" s="8">
        <f t="shared" si="11"/>
        <v>0</v>
      </c>
      <c r="E28" s="9">
        <f t="shared" ref="E28" si="16">C28*$I$6</f>
        <v>0</v>
      </c>
      <c r="F28" s="9">
        <f t="shared" si="9"/>
        <v>0</v>
      </c>
      <c r="G28" s="9">
        <f t="shared" si="10"/>
        <v>0</v>
      </c>
      <c r="H28" s="76" t="s">
        <v>33</v>
      </c>
      <c r="I28" s="77"/>
    </row>
    <row r="29" spans="1:9" ht="18" customHeight="1" thickBot="1" x14ac:dyDescent="0.3">
      <c r="A29" s="45" t="s">
        <v>2</v>
      </c>
      <c r="B29" s="4">
        <f>SUM(B19:B28)</f>
        <v>0</v>
      </c>
      <c r="C29" s="3">
        <f>SUM(C19:C28)</f>
        <v>0</v>
      </c>
      <c r="D29" s="10">
        <f>SUM(D19:D28)</f>
        <v>0</v>
      </c>
      <c r="E29" s="13">
        <f>SUM(E19:E28)</f>
        <v>0</v>
      </c>
      <c r="F29" s="13">
        <f t="shared" ref="F29" si="17">SUM(F19:F28)</f>
        <v>0</v>
      </c>
      <c r="G29" s="29">
        <f t="shared" ref="G29" si="18">SUM(G19:G28)</f>
        <v>0</v>
      </c>
      <c r="H29" s="78"/>
      <c r="I29" s="79"/>
    </row>
    <row r="30" spans="1:9" ht="89.25" customHeight="1" thickBot="1" x14ac:dyDescent="0.3">
      <c r="A30" s="46" t="s">
        <v>15</v>
      </c>
      <c r="B30" s="38" t="s">
        <v>32</v>
      </c>
      <c r="C30" s="47" t="s">
        <v>41</v>
      </c>
      <c r="D30" s="47" t="s">
        <v>42</v>
      </c>
      <c r="E30" s="47" t="s">
        <v>43</v>
      </c>
      <c r="F30" s="47" t="s">
        <v>44</v>
      </c>
      <c r="G30" s="48" t="s">
        <v>45</v>
      </c>
      <c r="H30" s="80"/>
      <c r="I30" s="81"/>
    </row>
    <row r="31" spans="1:9" ht="25.5" customHeight="1" x14ac:dyDescent="0.25">
      <c r="A31" s="70" t="s">
        <v>39</v>
      </c>
      <c r="B31" s="71"/>
      <c r="C31" s="71"/>
      <c r="D31" s="71"/>
      <c r="E31" s="71"/>
      <c r="F31" s="71"/>
      <c r="G31" s="71"/>
      <c r="H31" s="72"/>
      <c r="I31" s="28"/>
    </row>
    <row r="32" spans="1:9" ht="33.75" customHeight="1" x14ac:dyDescent="0.25">
      <c r="A32" s="55" t="s">
        <v>52</v>
      </c>
      <c r="B32" s="56"/>
      <c r="C32" s="56"/>
      <c r="D32" s="57"/>
      <c r="E32" s="20"/>
      <c r="F32" s="30"/>
      <c r="G32" s="31"/>
      <c r="H32" s="32"/>
    </row>
    <row r="33" spans="1:8" ht="45" x14ac:dyDescent="0.25">
      <c r="A33" s="33" t="s">
        <v>0</v>
      </c>
      <c r="B33" s="15" t="s">
        <v>6</v>
      </c>
      <c r="C33" s="15" t="s">
        <v>8</v>
      </c>
      <c r="D33" s="15" t="s">
        <v>4</v>
      </c>
      <c r="E33" s="15" t="s">
        <v>9</v>
      </c>
      <c r="F33" s="15" t="s">
        <v>5</v>
      </c>
      <c r="G33" s="15" t="s">
        <v>40</v>
      </c>
      <c r="H33" s="34" t="s">
        <v>7</v>
      </c>
    </row>
    <row r="34" spans="1:8" x14ac:dyDescent="0.25">
      <c r="A34" s="35" t="s">
        <v>54</v>
      </c>
      <c r="B34" s="20"/>
      <c r="C34" s="20">
        <f>$E$32</f>
        <v>0</v>
      </c>
      <c r="D34" s="1">
        <f>B34*C34</f>
        <v>0</v>
      </c>
      <c r="E34" s="16">
        <v>0.33</v>
      </c>
      <c r="F34" s="17">
        <f>D34*E34</f>
        <v>0</v>
      </c>
      <c r="G34" s="27"/>
      <c r="H34" s="36">
        <f>F34+G34</f>
        <v>0</v>
      </c>
    </row>
    <row r="35" spans="1:8" x14ac:dyDescent="0.25">
      <c r="A35" s="35" t="s">
        <v>55</v>
      </c>
      <c r="B35" s="20"/>
      <c r="C35" s="20">
        <f t="shared" ref="C35:C43" si="19">$E$32</f>
        <v>0</v>
      </c>
      <c r="D35" s="1">
        <f>B35*C35</f>
        <v>0</v>
      </c>
      <c r="E35" s="16">
        <v>0.33</v>
      </c>
      <c r="F35" s="17">
        <f>D35*E35</f>
        <v>0</v>
      </c>
      <c r="G35" s="27"/>
      <c r="H35" s="36">
        <f>F35+G35</f>
        <v>0</v>
      </c>
    </row>
    <row r="36" spans="1:8" x14ac:dyDescent="0.25">
      <c r="A36" s="35" t="s">
        <v>56</v>
      </c>
      <c r="B36" s="20"/>
      <c r="C36" s="20">
        <f t="shared" si="19"/>
        <v>0</v>
      </c>
      <c r="D36" s="1">
        <f>B36*C36</f>
        <v>0</v>
      </c>
      <c r="E36" s="16">
        <v>0.33</v>
      </c>
      <c r="F36" s="17">
        <f>D36*E36</f>
        <v>0</v>
      </c>
      <c r="G36" s="27"/>
      <c r="H36" s="36">
        <f>F36+G36</f>
        <v>0</v>
      </c>
    </row>
    <row r="37" spans="1:8" x14ac:dyDescent="0.25">
      <c r="A37" s="35" t="s">
        <v>57</v>
      </c>
      <c r="B37" s="20"/>
      <c r="C37" s="20">
        <f t="shared" si="19"/>
        <v>0</v>
      </c>
      <c r="D37" s="1">
        <f>B37*C37</f>
        <v>0</v>
      </c>
      <c r="E37" s="16">
        <v>0.33</v>
      </c>
      <c r="F37" s="17">
        <f>D37*E37</f>
        <v>0</v>
      </c>
      <c r="G37" s="27"/>
      <c r="H37" s="36">
        <f>F37+G37</f>
        <v>0</v>
      </c>
    </row>
    <row r="38" spans="1:8" x14ac:dyDescent="0.25">
      <c r="A38" s="35" t="s">
        <v>58</v>
      </c>
      <c r="B38" s="20"/>
      <c r="C38" s="20">
        <f t="shared" si="19"/>
        <v>0</v>
      </c>
      <c r="D38" s="1">
        <f>B38*C38</f>
        <v>0</v>
      </c>
      <c r="E38" s="16">
        <v>0.33</v>
      </c>
      <c r="F38" s="17">
        <f>D38*E38</f>
        <v>0</v>
      </c>
      <c r="G38" s="27"/>
      <c r="H38" s="36">
        <f>F38+G38</f>
        <v>0</v>
      </c>
    </row>
    <row r="39" spans="1:8" x14ac:dyDescent="0.25">
      <c r="A39" s="35" t="s">
        <v>59</v>
      </c>
      <c r="B39" s="20"/>
      <c r="C39" s="20">
        <f t="shared" si="19"/>
        <v>0</v>
      </c>
      <c r="D39" s="1">
        <f>B39*C39</f>
        <v>0</v>
      </c>
      <c r="E39" s="16">
        <v>0.33</v>
      </c>
      <c r="F39" s="17">
        <f>D39*E39</f>
        <v>0</v>
      </c>
      <c r="G39" s="27"/>
      <c r="H39" s="36">
        <f>F39+G39</f>
        <v>0</v>
      </c>
    </row>
    <row r="40" spans="1:8" x14ac:dyDescent="0.25">
      <c r="A40" s="35" t="s">
        <v>60</v>
      </c>
      <c r="B40" s="20"/>
      <c r="C40" s="20">
        <f t="shared" si="19"/>
        <v>0</v>
      </c>
      <c r="D40" s="1">
        <f>B40*C40</f>
        <v>0</v>
      </c>
      <c r="E40" s="16">
        <v>0.33</v>
      </c>
      <c r="F40" s="17">
        <f>D40*E40</f>
        <v>0</v>
      </c>
      <c r="G40" s="27"/>
      <c r="H40" s="36">
        <f>F40+G40</f>
        <v>0</v>
      </c>
    </row>
    <row r="41" spans="1:8" x14ac:dyDescent="0.25">
      <c r="A41" s="35" t="s">
        <v>61</v>
      </c>
      <c r="B41" s="20"/>
      <c r="C41" s="20">
        <f t="shared" si="19"/>
        <v>0</v>
      </c>
      <c r="D41" s="1">
        <f>B41*C41</f>
        <v>0</v>
      </c>
      <c r="E41" s="16">
        <v>0.33</v>
      </c>
      <c r="F41" s="17">
        <f>D41*E41</f>
        <v>0</v>
      </c>
      <c r="G41" s="27"/>
      <c r="H41" s="36">
        <f>F41+G41</f>
        <v>0</v>
      </c>
    </row>
    <row r="42" spans="1:8" x14ac:dyDescent="0.25">
      <c r="A42" s="35" t="s">
        <v>62</v>
      </c>
      <c r="B42" s="20"/>
      <c r="C42" s="20">
        <f t="shared" si="19"/>
        <v>0</v>
      </c>
      <c r="D42" s="1">
        <f>B42*C42</f>
        <v>0</v>
      </c>
      <c r="E42" s="16">
        <v>0.33</v>
      </c>
      <c r="F42" s="17">
        <f>D42*E42</f>
        <v>0</v>
      </c>
      <c r="G42" s="27"/>
      <c r="H42" s="36">
        <f>F42+G42</f>
        <v>0</v>
      </c>
    </row>
    <row r="43" spans="1:8" x14ac:dyDescent="0.25">
      <c r="A43" s="35" t="s">
        <v>63</v>
      </c>
      <c r="B43" s="20"/>
      <c r="C43" s="20">
        <f t="shared" si="19"/>
        <v>0</v>
      </c>
      <c r="D43" s="1">
        <f>B43*C43</f>
        <v>0</v>
      </c>
      <c r="E43" s="16">
        <v>0.33</v>
      </c>
      <c r="F43" s="17">
        <f>D43*E43</f>
        <v>0</v>
      </c>
      <c r="G43" s="27"/>
      <c r="H43" s="36">
        <f>F43+G43</f>
        <v>0</v>
      </c>
    </row>
    <row r="44" spans="1:8" ht="105.75" thickBot="1" x14ac:dyDescent="0.3">
      <c r="A44" s="37" t="s">
        <v>15</v>
      </c>
      <c r="B44" s="38" t="s">
        <v>11</v>
      </c>
      <c r="C44" s="38" t="s">
        <v>10</v>
      </c>
      <c r="D44" s="38" t="s">
        <v>47</v>
      </c>
      <c r="E44" s="38" t="s">
        <v>12</v>
      </c>
      <c r="F44" s="38" t="s">
        <v>48</v>
      </c>
      <c r="G44" s="38" t="s">
        <v>32</v>
      </c>
      <c r="H44" s="39" t="s">
        <v>49</v>
      </c>
    </row>
    <row r="45" spans="1:8" ht="105.75" customHeight="1" x14ac:dyDescent="0.25"/>
  </sheetData>
  <mergeCells count="10">
    <mergeCell ref="A1:I1"/>
    <mergeCell ref="A3:I3"/>
    <mergeCell ref="A17:I17"/>
    <mergeCell ref="H4:I4"/>
    <mergeCell ref="A32:D32"/>
    <mergeCell ref="H19:I19"/>
    <mergeCell ref="A2:I2"/>
    <mergeCell ref="A31:H31"/>
    <mergeCell ref="H28:I30"/>
    <mergeCell ref="H13:I16"/>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547A0-1CA4-44BE-A5FC-F145336067A6}">
  <dimension ref="A1:K37"/>
  <sheetViews>
    <sheetView workbookViewId="0">
      <selection activeCell="B7" sqref="B7"/>
    </sheetView>
  </sheetViews>
  <sheetFormatPr defaultRowHeight="15" x14ac:dyDescent="0.25"/>
  <cols>
    <col min="1" max="1" width="28.140625" customWidth="1"/>
    <col min="2" max="2" width="30.7109375" customWidth="1"/>
    <col min="3" max="3" width="21.7109375" customWidth="1"/>
    <col min="4" max="4" width="20.5703125" customWidth="1"/>
    <col min="5" max="5" width="19.7109375" customWidth="1"/>
    <col min="6" max="6" width="20.42578125" customWidth="1"/>
    <col min="7" max="7" width="23.140625" customWidth="1"/>
    <col min="8" max="8" width="37.42578125" customWidth="1"/>
    <col min="9" max="9" width="26.140625" customWidth="1"/>
    <col min="10" max="10" width="17.140625" customWidth="1"/>
    <col min="11" max="11" width="14.85546875" customWidth="1"/>
    <col min="12" max="12" width="10.42578125" customWidth="1"/>
    <col min="13" max="13" width="10.140625" customWidth="1"/>
    <col min="14" max="14" width="9.5703125" customWidth="1"/>
    <col min="15" max="15" width="20.7109375" customWidth="1"/>
    <col min="16" max="16" width="10.5703125" customWidth="1"/>
    <col min="17" max="17" width="14.5703125" customWidth="1"/>
  </cols>
  <sheetData>
    <row r="1" spans="1:11" s="2" customFormat="1" ht="25.5" customHeight="1" x14ac:dyDescent="0.3">
      <c r="A1" s="73" t="s">
        <v>46</v>
      </c>
      <c r="B1" s="74"/>
      <c r="C1" s="74"/>
      <c r="D1" s="74"/>
      <c r="E1" s="74"/>
      <c r="F1" s="74"/>
      <c r="G1" s="74"/>
      <c r="H1" s="74"/>
      <c r="I1" s="75"/>
      <c r="J1"/>
      <c r="K1"/>
    </row>
    <row r="2" spans="1:11" s="2" customFormat="1" ht="128.25" customHeight="1" thickBot="1" x14ac:dyDescent="0.35">
      <c r="A2" s="59" t="s">
        <v>50</v>
      </c>
      <c r="B2" s="60"/>
      <c r="C2" s="60"/>
      <c r="D2" s="60"/>
      <c r="E2" s="60"/>
      <c r="F2" s="60"/>
      <c r="G2" s="60"/>
      <c r="H2" s="60"/>
      <c r="I2" s="61"/>
      <c r="J2"/>
      <c r="K2"/>
    </row>
    <row r="3" spans="1:11" ht="37.5" customHeight="1" x14ac:dyDescent="0.25">
      <c r="A3" s="50" t="s">
        <v>13</v>
      </c>
      <c r="B3" s="51"/>
      <c r="C3" s="51"/>
      <c r="D3" s="51"/>
      <c r="E3" s="51"/>
      <c r="F3" s="51"/>
      <c r="G3" s="51"/>
      <c r="H3" s="51"/>
      <c r="I3" s="52"/>
    </row>
    <row r="4" spans="1:11" ht="30.75" thickBot="1" x14ac:dyDescent="0.3">
      <c r="A4" s="49" t="s">
        <v>3</v>
      </c>
      <c r="B4" s="15" t="s">
        <v>31</v>
      </c>
      <c r="C4" s="15" t="s">
        <v>1</v>
      </c>
      <c r="D4" s="15" t="s">
        <v>21</v>
      </c>
      <c r="E4" s="15" t="s">
        <v>22</v>
      </c>
      <c r="F4" s="15" t="s">
        <v>23</v>
      </c>
      <c r="G4" s="15" t="s">
        <v>24</v>
      </c>
      <c r="H4" s="53" t="s">
        <v>25</v>
      </c>
      <c r="I4" s="54"/>
    </row>
    <row r="5" spans="1:11" ht="17.649999999999999" customHeight="1" thickBot="1" x14ac:dyDescent="0.3">
      <c r="A5" s="7" t="s">
        <v>54</v>
      </c>
      <c r="B5" s="6">
        <v>2153.7800000000002</v>
      </c>
      <c r="C5" s="5">
        <f t="shared" ref="C5:C13" si="0">IFERROR(B5/$B$14,0)</f>
        <v>0.58030727903331514</v>
      </c>
      <c r="D5" s="8">
        <f>C5*($I$5)</f>
        <v>290.15363951665756</v>
      </c>
      <c r="E5" s="8">
        <f>C5*$I$6</f>
        <v>174.09218370999454</v>
      </c>
      <c r="F5" s="8">
        <f t="shared" ref="F5:F13" si="1">$C5*$I$7</f>
        <v>232.12291161332607</v>
      </c>
      <c r="G5" s="8">
        <f t="shared" ref="G5:G13" si="2">$C5*$I$8</f>
        <v>116.06145580666303</v>
      </c>
      <c r="H5" s="24" t="s">
        <v>16</v>
      </c>
      <c r="I5" s="11">
        <v>500</v>
      </c>
    </row>
    <row r="6" spans="1:11" ht="15.75" thickBot="1" x14ac:dyDescent="0.3">
      <c r="A6" s="7" t="s">
        <v>55</v>
      </c>
      <c r="B6" s="6">
        <v>1038.4449999999999</v>
      </c>
      <c r="C6" s="5">
        <f t="shared" si="0"/>
        <v>0.2797951473111232</v>
      </c>
      <c r="D6" s="8">
        <f t="shared" ref="D6:D13" si="3">C6*($I$5)</f>
        <v>139.89757365556162</v>
      </c>
      <c r="E6" s="8">
        <f t="shared" ref="E6:E13" si="4">C6*$I$6</f>
        <v>83.938544193336966</v>
      </c>
      <c r="F6" s="8">
        <f t="shared" si="1"/>
        <v>111.91805892444928</v>
      </c>
      <c r="G6" s="8">
        <f t="shared" si="2"/>
        <v>55.959029462224642</v>
      </c>
      <c r="H6" s="14" t="s">
        <v>17</v>
      </c>
      <c r="I6" s="11">
        <v>300</v>
      </c>
    </row>
    <row r="7" spans="1:11" ht="14.65" customHeight="1" thickBot="1" x14ac:dyDescent="0.3">
      <c r="A7" s="7" t="s">
        <v>56</v>
      </c>
      <c r="B7" s="6">
        <v>519.22249999999997</v>
      </c>
      <c r="C7" s="5">
        <f t="shared" si="0"/>
        <v>0.1398975736555616</v>
      </c>
      <c r="D7" s="8">
        <f t="shared" si="3"/>
        <v>69.948786827780808</v>
      </c>
      <c r="E7" s="8">
        <f t="shared" si="4"/>
        <v>41.969272096668483</v>
      </c>
      <c r="F7" s="8">
        <f t="shared" si="1"/>
        <v>55.959029462224642</v>
      </c>
      <c r="G7" s="8">
        <f t="shared" si="2"/>
        <v>27.979514731112321</v>
      </c>
      <c r="H7" s="14" t="s">
        <v>18</v>
      </c>
      <c r="I7" s="11">
        <v>400</v>
      </c>
    </row>
    <row r="8" spans="1:11" ht="15.75" customHeight="1" thickBot="1" x14ac:dyDescent="0.3">
      <c r="A8" s="7"/>
      <c r="B8" s="6"/>
      <c r="C8" s="5">
        <f t="shared" si="0"/>
        <v>0</v>
      </c>
      <c r="D8" s="8">
        <f t="shared" si="3"/>
        <v>0</v>
      </c>
      <c r="E8" s="8">
        <f t="shared" si="4"/>
        <v>0</v>
      </c>
      <c r="F8" s="8">
        <f t="shared" si="1"/>
        <v>0</v>
      </c>
      <c r="G8" s="8">
        <f t="shared" si="2"/>
        <v>0</v>
      </c>
      <c r="H8" s="14" t="s">
        <v>19</v>
      </c>
      <c r="I8" s="11">
        <v>200</v>
      </c>
    </row>
    <row r="9" spans="1:11" ht="15.75" thickBot="1" x14ac:dyDescent="0.3">
      <c r="A9" s="7"/>
      <c r="B9" s="6"/>
      <c r="C9" s="5">
        <f t="shared" si="0"/>
        <v>0</v>
      </c>
      <c r="D9" s="8">
        <f t="shared" si="3"/>
        <v>0</v>
      </c>
      <c r="E9" s="8">
        <f t="shared" si="4"/>
        <v>0</v>
      </c>
      <c r="F9" s="8">
        <f t="shared" si="1"/>
        <v>0</v>
      </c>
      <c r="G9" s="8">
        <f t="shared" si="2"/>
        <v>0</v>
      </c>
      <c r="H9" s="23" t="s">
        <v>20</v>
      </c>
      <c r="I9" s="42"/>
    </row>
    <row r="10" spans="1:11" ht="15.75" thickBot="1" x14ac:dyDescent="0.3">
      <c r="A10" s="7"/>
      <c r="B10" s="6"/>
      <c r="C10" s="5">
        <f t="shared" si="0"/>
        <v>0</v>
      </c>
      <c r="D10" s="8">
        <f t="shared" si="3"/>
        <v>0</v>
      </c>
      <c r="E10" s="8">
        <f t="shared" si="4"/>
        <v>0</v>
      </c>
      <c r="F10" s="8">
        <f t="shared" si="1"/>
        <v>0</v>
      </c>
      <c r="G10" s="8">
        <f t="shared" si="2"/>
        <v>0</v>
      </c>
      <c r="H10" s="12" t="s">
        <v>28</v>
      </c>
      <c r="I10" s="43">
        <f>SUM(I5:I8)</f>
        <v>1400</v>
      </c>
    </row>
    <row r="11" spans="1:11" ht="15" customHeight="1" thickBot="1" x14ac:dyDescent="0.3">
      <c r="A11" s="7"/>
      <c r="B11" s="6"/>
      <c r="C11" s="5">
        <f t="shared" si="0"/>
        <v>0</v>
      </c>
      <c r="D11" s="8">
        <f t="shared" si="3"/>
        <v>0</v>
      </c>
      <c r="E11" s="8">
        <f t="shared" si="4"/>
        <v>0</v>
      </c>
      <c r="F11" s="8">
        <f t="shared" si="1"/>
        <v>0</v>
      </c>
      <c r="G11" s="8">
        <f t="shared" si="2"/>
        <v>0</v>
      </c>
      <c r="H11" s="19" t="s">
        <v>30</v>
      </c>
      <c r="I11" s="44">
        <f>IFERROR((I6/I5)+0.05,"-")</f>
        <v>0.65</v>
      </c>
    </row>
    <row r="12" spans="1:11" ht="15.75" thickBot="1" x14ac:dyDescent="0.3">
      <c r="A12" s="7"/>
      <c r="B12" s="6"/>
      <c r="C12" s="5">
        <f t="shared" si="0"/>
        <v>0</v>
      </c>
      <c r="D12" s="8">
        <f t="shared" si="3"/>
        <v>0</v>
      </c>
      <c r="E12" s="8">
        <f t="shared" si="4"/>
        <v>0</v>
      </c>
      <c r="F12" s="8">
        <f t="shared" si="1"/>
        <v>0</v>
      </c>
      <c r="G12" s="8">
        <f t="shared" si="2"/>
        <v>0</v>
      </c>
      <c r="H12" s="21" t="s">
        <v>29</v>
      </c>
      <c r="I12" s="44">
        <f>IFERROR((I8/I7),"-")</f>
        <v>0.5</v>
      </c>
      <c r="J12" s="22"/>
      <c r="K12" s="18"/>
    </row>
    <row r="13" spans="1:11" ht="17.100000000000001" customHeight="1" thickBot="1" x14ac:dyDescent="0.3">
      <c r="A13" s="7"/>
      <c r="B13" s="6"/>
      <c r="C13" s="5">
        <f t="shared" si="0"/>
        <v>0</v>
      </c>
      <c r="D13" s="8">
        <f t="shared" si="3"/>
        <v>0</v>
      </c>
      <c r="E13" s="9">
        <f t="shared" si="4"/>
        <v>0</v>
      </c>
      <c r="F13" s="9">
        <f t="shared" si="1"/>
        <v>0</v>
      </c>
      <c r="G13" s="9">
        <f t="shared" si="2"/>
        <v>0</v>
      </c>
      <c r="H13" s="62" t="s">
        <v>33</v>
      </c>
      <c r="I13" s="63"/>
    </row>
    <row r="14" spans="1:11" ht="17.25" customHeight="1" thickBot="1" x14ac:dyDescent="0.3">
      <c r="A14" s="45" t="s">
        <v>2</v>
      </c>
      <c r="B14" s="4">
        <f>SUM(B5:B13)</f>
        <v>3711.4475000000002</v>
      </c>
      <c r="C14" s="3">
        <f>SUM(C5:C13)</f>
        <v>1</v>
      </c>
      <c r="D14" s="10">
        <f>SUM(D5:D13)</f>
        <v>499.99999999999994</v>
      </c>
      <c r="E14" s="13">
        <f>SUM(E5:E13)</f>
        <v>300</v>
      </c>
      <c r="F14" s="13">
        <f t="shared" ref="F14:G14" si="5">SUM(F5:F13)</f>
        <v>400</v>
      </c>
      <c r="G14" s="13">
        <f t="shared" si="5"/>
        <v>200</v>
      </c>
      <c r="H14" s="62"/>
      <c r="I14" s="63"/>
    </row>
    <row r="15" spans="1:11" ht="75.75" thickBot="1" x14ac:dyDescent="0.3">
      <c r="A15" s="46" t="s">
        <v>15</v>
      </c>
      <c r="B15" s="38" t="s">
        <v>32</v>
      </c>
      <c r="C15" s="47" t="s">
        <v>34</v>
      </c>
      <c r="D15" s="47" t="s">
        <v>35</v>
      </c>
      <c r="E15" s="47" t="s">
        <v>36</v>
      </c>
      <c r="F15" s="47" t="s">
        <v>37</v>
      </c>
      <c r="G15" s="47" t="s">
        <v>38</v>
      </c>
      <c r="H15" s="64"/>
      <c r="I15" s="65"/>
    </row>
    <row r="16" spans="1:11" ht="21.75" customHeight="1" x14ac:dyDescent="0.25">
      <c r="A16" s="50" t="s">
        <v>14</v>
      </c>
      <c r="B16" s="51"/>
      <c r="C16" s="51"/>
      <c r="D16" s="51"/>
      <c r="E16" s="51"/>
      <c r="F16" s="51"/>
      <c r="G16" s="51"/>
      <c r="H16" s="51"/>
      <c r="I16" s="52"/>
    </row>
    <row r="17" spans="1:9" ht="36" customHeight="1" thickBot="1" x14ac:dyDescent="0.3">
      <c r="A17" s="40" t="s">
        <v>3</v>
      </c>
      <c r="B17" s="15" t="s">
        <v>31</v>
      </c>
      <c r="C17" s="26" t="s">
        <v>1</v>
      </c>
      <c r="D17" s="26" t="s">
        <v>21</v>
      </c>
      <c r="E17" s="26" t="s">
        <v>22</v>
      </c>
      <c r="F17" s="26" t="s">
        <v>23</v>
      </c>
      <c r="G17" s="26" t="s">
        <v>24</v>
      </c>
      <c r="H17" s="25"/>
      <c r="I17" s="41"/>
    </row>
    <row r="18" spans="1:9" ht="15.75" thickBot="1" x14ac:dyDescent="0.3">
      <c r="A18" s="7" t="s">
        <v>54</v>
      </c>
      <c r="B18" s="6">
        <v>2153.7800000000002</v>
      </c>
      <c r="C18" s="5">
        <f t="shared" ref="C18:C26" si="6">IFERROR(B18/$B$14,0)</f>
        <v>0.58030727903331514</v>
      </c>
      <c r="D18" s="8">
        <f>C18*($I$5)</f>
        <v>290.15363951665756</v>
      </c>
      <c r="E18" s="8">
        <f>C18*$I$6</f>
        <v>174.09218370999454</v>
      </c>
      <c r="F18" s="8">
        <f t="shared" ref="F18:F26" si="7">$C18*$I$7</f>
        <v>232.12291161332607</v>
      </c>
      <c r="G18" s="8">
        <f t="shared" ref="G18:G26" si="8">$C18*$I$8</f>
        <v>116.06145580666303</v>
      </c>
      <c r="H18" s="53" t="s">
        <v>26</v>
      </c>
      <c r="I18" s="58"/>
    </row>
    <row r="19" spans="1:9" ht="15.75" thickBot="1" x14ac:dyDescent="0.3">
      <c r="A19" s="7" t="s">
        <v>55</v>
      </c>
      <c r="B19" s="6">
        <v>1038.4449999999999</v>
      </c>
      <c r="C19" s="5">
        <f t="shared" si="6"/>
        <v>0.2797951473111232</v>
      </c>
      <c r="D19" s="8">
        <f t="shared" ref="D19:D26" si="9">C19*($I$5)</f>
        <v>139.89757365556162</v>
      </c>
      <c r="E19" s="8">
        <f t="shared" ref="E19:E26" si="10">C19*$I$6</f>
        <v>83.938544193336966</v>
      </c>
      <c r="F19" s="8">
        <f t="shared" si="7"/>
        <v>111.91805892444928</v>
      </c>
      <c r="G19" s="8">
        <f t="shared" si="8"/>
        <v>55.959029462224642</v>
      </c>
      <c r="H19" s="14" t="s">
        <v>16</v>
      </c>
      <c r="I19" s="11">
        <v>450</v>
      </c>
    </row>
    <row r="20" spans="1:9" ht="15.75" thickBot="1" x14ac:dyDescent="0.3">
      <c r="A20" s="7" t="s">
        <v>56</v>
      </c>
      <c r="B20" s="6">
        <v>519.22249999999997</v>
      </c>
      <c r="C20" s="5">
        <f t="shared" si="6"/>
        <v>0.1398975736555616</v>
      </c>
      <c r="D20" s="8">
        <f t="shared" si="9"/>
        <v>69.948786827780808</v>
      </c>
      <c r="E20" s="8">
        <f t="shared" si="10"/>
        <v>41.969272096668483</v>
      </c>
      <c r="F20" s="8">
        <f t="shared" si="7"/>
        <v>55.959029462224642</v>
      </c>
      <c r="G20" s="8">
        <f t="shared" si="8"/>
        <v>27.979514731112321</v>
      </c>
      <c r="H20" s="14" t="s">
        <v>17</v>
      </c>
      <c r="I20" s="11">
        <v>300</v>
      </c>
    </row>
    <row r="21" spans="1:9" ht="15.75" customHeight="1" thickBot="1" x14ac:dyDescent="0.3">
      <c r="A21" s="7"/>
      <c r="B21" s="6"/>
      <c r="C21" s="5">
        <f t="shared" si="6"/>
        <v>0</v>
      </c>
      <c r="D21" s="8">
        <f t="shared" si="9"/>
        <v>0</v>
      </c>
      <c r="E21" s="8">
        <f t="shared" si="10"/>
        <v>0</v>
      </c>
      <c r="F21" s="8">
        <f t="shared" si="7"/>
        <v>0</v>
      </c>
      <c r="G21" s="8">
        <f t="shared" si="8"/>
        <v>0</v>
      </c>
      <c r="H21" s="14" t="s">
        <v>18</v>
      </c>
      <c r="I21" s="11">
        <v>400</v>
      </c>
    </row>
    <row r="22" spans="1:9" ht="15.75" thickBot="1" x14ac:dyDescent="0.3">
      <c r="A22" s="7"/>
      <c r="B22" s="6"/>
      <c r="C22" s="5">
        <f t="shared" si="6"/>
        <v>0</v>
      </c>
      <c r="D22" s="8">
        <f t="shared" si="9"/>
        <v>0</v>
      </c>
      <c r="E22" s="8">
        <f t="shared" si="10"/>
        <v>0</v>
      </c>
      <c r="F22" s="8">
        <f t="shared" si="7"/>
        <v>0</v>
      </c>
      <c r="G22" s="8">
        <f t="shared" si="8"/>
        <v>0</v>
      </c>
      <c r="H22" s="14" t="s">
        <v>19</v>
      </c>
      <c r="I22" s="11">
        <v>200</v>
      </c>
    </row>
    <row r="23" spans="1:9" ht="15.75" thickBot="1" x14ac:dyDescent="0.3">
      <c r="A23" s="7"/>
      <c r="B23" s="6"/>
      <c r="C23" s="5">
        <f t="shared" si="6"/>
        <v>0</v>
      </c>
      <c r="D23" s="8">
        <f t="shared" si="9"/>
        <v>0</v>
      </c>
      <c r="E23" s="8">
        <f t="shared" si="10"/>
        <v>0</v>
      </c>
      <c r="F23" s="8">
        <f t="shared" si="7"/>
        <v>0</v>
      </c>
      <c r="G23" s="8">
        <f t="shared" si="8"/>
        <v>0</v>
      </c>
      <c r="H23" s="23" t="s">
        <v>20</v>
      </c>
      <c r="I23" s="42"/>
    </row>
    <row r="24" spans="1:9" ht="15.75" thickBot="1" x14ac:dyDescent="0.3">
      <c r="A24" s="7"/>
      <c r="B24" s="6"/>
      <c r="C24" s="5">
        <f t="shared" si="6"/>
        <v>0</v>
      </c>
      <c r="D24" s="8">
        <f t="shared" si="9"/>
        <v>0</v>
      </c>
      <c r="E24" s="8">
        <f t="shared" si="10"/>
        <v>0</v>
      </c>
      <c r="F24" s="8">
        <f t="shared" si="7"/>
        <v>0</v>
      </c>
      <c r="G24" s="8">
        <f t="shared" si="8"/>
        <v>0</v>
      </c>
      <c r="H24" s="12" t="s">
        <v>28</v>
      </c>
      <c r="I24" s="43">
        <f>SUM(I19:I22)</f>
        <v>1350</v>
      </c>
    </row>
    <row r="25" spans="1:9" ht="15.75" thickBot="1" x14ac:dyDescent="0.3">
      <c r="A25" s="7"/>
      <c r="B25" s="6"/>
      <c r="C25" s="5">
        <f t="shared" si="6"/>
        <v>0</v>
      </c>
      <c r="D25" s="8">
        <f t="shared" si="9"/>
        <v>0</v>
      </c>
      <c r="E25" s="8">
        <f t="shared" si="10"/>
        <v>0</v>
      </c>
      <c r="F25" s="8">
        <f t="shared" si="7"/>
        <v>0</v>
      </c>
      <c r="G25" s="8">
        <f t="shared" si="8"/>
        <v>0</v>
      </c>
      <c r="H25" s="19" t="s">
        <v>30</v>
      </c>
      <c r="I25" s="44">
        <f>IFERROR((I20/I19)+0.05,"-")</f>
        <v>0.71666666666666667</v>
      </c>
    </row>
    <row r="26" spans="1:9" ht="15.75" thickBot="1" x14ac:dyDescent="0.3">
      <c r="A26" s="7"/>
      <c r="B26" s="6"/>
      <c r="C26" s="5">
        <f t="shared" si="6"/>
        <v>0</v>
      </c>
      <c r="D26" s="8">
        <f t="shared" si="9"/>
        <v>0</v>
      </c>
      <c r="E26" s="9">
        <f t="shared" si="10"/>
        <v>0</v>
      </c>
      <c r="F26" s="9">
        <f t="shared" si="7"/>
        <v>0</v>
      </c>
      <c r="G26" s="9">
        <f t="shared" si="8"/>
        <v>0</v>
      </c>
      <c r="H26" s="21" t="s">
        <v>29</v>
      </c>
      <c r="I26" s="44">
        <f>IFERROR((I22/I21),"-")</f>
        <v>0.5</v>
      </c>
    </row>
    <row r="27" spans="1:9" ht="18" customHeight="1" thickBot="1" x14ac:dyDescent="0.3">
      <c r="A27" s="45" t="s">
        <v>2</v>
      </c>
      <c r="B27" s="4">
        <f>SUM(B18:B26)</f>
        <v>3711.4475000000002</v>
      </c>
      <c r="C27" s="3">
        <f>SUM(C18:C26)</f>
        <v>1</v>
      </c>
      <c r="D27" s="10">
        <f>SUM(D18:D26)</f>
        <v>499.99999999999994</v>
      </c>
      <c r="E27" s="13">
        <f>SUM(E18:E26)</f>
        <v>300</v>
      </c>
      <c r="F27" s="13">
        <f t="shared" ref="F27:G27" si="11">SUM(F18:F26)</f>
        <v>400</v>
      </c>
      <c r="G27" s="29">
        <f t="shared" si="11"/>
        <v>200</v>
      </c>
      <c r="H27" s="66" t="s">
        <v>33</v>
      </c>
      <c r="I27" s="67"/>
    </row>
    <row r="28" spans="1:9" ht="89.25" customHeight="1" thickBot="1" x14ac:dyDescent="0.3">
      <c r="A28" s="46" t="s">
        <v>15</v>
      </c>
      <c r="B28" s="38" t="s">
        <v>32</v>
      </c>
      <c r="C28" s="47" t="s">
        <v>41</v>
      </c>
      <c r="D28" s="47" t="s">
        <v>42</v>
      </c>
      <c r="E28" s="47" t="s">
        <v>43</v>
      </c>
      <c r="F28" s="47" t="s">
        <v>44</v>
      </c>
      <c r="G28" s="48" t="s">
        <v>45</v>
      </c>
      <c r="H28" s="68"/>
      <c r="I28" s="69"/>
    </row>
    <row r="29" spans="1:9" ht="25.5" customHeight="1" x14ac:dyDescent="0.25">
      <c r="A29" s="70" t="s">
        <v>39</v>
      </c>
      <c r="B29" s="71"/>
      <c r="C29" s="71"/>
      <c r="D29" s="71"/>
      <c r="E29" s="71"/>
      <c r="F29" s="71"/>
      <c r="G29" s="71"/>
      <c r="H29" s="72"/>
      <c r="I29" s="28"/>
    </row>
    <row r="30" spans="1:9" ht="33.75" customHeight="1" x14ac:dyDescent="0.25">
      <c r="A30" s="55" t="s">
        <v>52</v>
      </c>
      <c r="B30" s="56"/>
      <c r="C30" s="56"/>
      <c r="D30" s="57"/>
      <c r="E30" s="20">
        <v>2.33</v>
      </c>
      <c r="F30" s="30"/>
      <c r="G30" s="31"/>
      <c r="H30" s="32"/>
    </row>
    <row r="31" spans="1:9" ht="45" x14ac:dyDescent="0.25">
      <c r="A31" s="33" t="s">
        <v>0</v>
      </c>
      <c r="B31" s="15" t="s">
        <v>6</v>
      </c>
      <c r="C31" s="15" t="s">
        <v>8</v>
      </c>
      <c r="D31" s="15" t="s">
        <v>4</v>
      </c>
      <c r="E31" s="15" t="s">
        <v>9</v>
      </c>
      <c r="F31" s="15" t="s">
        <v>5</v>
      </c>
      <c r="G31" s="15" t="s">
        <v>40</v>
      </c>
      <c r="H31" s="34" t="s">
        <v>51</v>
      </c>
    </row>
    <row r="32" spans="1:9" x14ac:dyDescent="0.25">
      <c r="A32" s="35" t="s">
        <v>54</v>
      </c>
      <c r="B32" s="20">
        <v>200</v>
      </c>
      <c r="C32" s="20">
        <f>$E$30</f>
        <v>2.33</v>
      </c>
      <c r="D32" s="1">
        <f>B32*C32</f>
        <v>466</v>
      </c>
      <c r="E32" s="16">
        <v>0.33</v>
      </c>
      <c r="F32" s="17">
        <f>D32*E32</f>
        <v>153.78</v>
      </c>
      <c r="G32" s="27">
        <v>2000</v>
      </c>
      <c r="H32" s="36">
        <f>F32+G32</f>
        <v>2153.7800000000002</v>
      </c>
    </row>
    <row r="33" spans="1:8" x14ac:dyDescent="0.25">
      <c r="A33" s="35" t="s">
        <v>55</v>
      </c>
      <c r="B33" s="20">
        <v>50</v>
      </c>
      <c r="C33" s="20">
        <f t="shared" ref="C33:C35" si="12">$E$30</f>
        <v>2.33</v>
      </c>
      <c r="D33" s="1">
        <f>B33*C33</f>
        <v>116.5</v>
      </c>
      <c r="E33" s="16">
        <v>0.33</v>
      </c>
      <c r="F33" s="17">
        <f>D33*E33</f>
        <v>38.445</v>
      </c>
      <c r="G33" s="27">
        <v>1000</v>
      </c>
      <c r="H33" s="36">
        <f>F33+G33</f>
        <v>1038.4449999999999</v>
      </c>
    </row>
    <row r="34" spans="1:8" x14ac:dyDescent="0.25">
      <c r="A34" s="35" t="s">
        <v>56</v>
      </c>
      <c r="B34" s="20">
        <v>25</v>
      </c>
      <c r="C34" s="20">
        <f t="shared" si="12"/>
        <v>2.33</v>
      </c>
      <c r="D34" s="1">
        <f>B34*C34</f>
        <v>58.25</v>
      </c>
      <c r="E34" s="16">
        <v>0.33</v>
      </c>
      <c r="F34" s="17">
        <f>D34*E34</f>
        <v>19.2225</v>
      </c>
      <c r="G34" s="27">
        <v>500</v>
      </c>
      <c r="H34" s="36">
        <f>F34+G34</f>
        <v>519.22249999999997</v>
      </c>
    </row>
    <row r="35" spans="1:8" x14ac:dyDescent="0.25">
      <c r="A35" s="35"/>
      <c r="B35" s="20"/>
      <c r="C35" s="20"/>
      <c r="D35" s="1">
        <f>B35*C35</f>
        <v>0</v>
      </c>
      <c r="E35" s="16">
        <v>0.33</v>
      </c>
      <c r="F35" s="17">
        <f>D35*E35</f>
        <v>0</v>
      </c>
      <c r="G35" s="27"/>
      <c r="H35" s="36">
        <f>F35+G35</f>
        <v>0</v>
      </c>
    </row>
    <row r="36" spans="1:8" ht="105.75" thickBot="1" x14ac:dyDescent="0.3">
      <c r="A36" s="37" t="s">
        <v>15</v>
      </c>
      <c r="B36" s="38" t="s">
        <v>11</v>
      </c>
      <c r="C36" s="38" t="s">
        <v>10</v>
      </c>
      <c r="D36" s="38" t="s">
        <v>47</v>
      </c>
      <c r="E36" s="38" t="s">
        <v>12</v>
      </c>
      <c r="F36" s="38" t="s">
        <v>48</v>
      </c>
      <c r="G36" s="38" t="s">
        <v>32</v>
      </c>
      <c r="H36" s="39" t="s">
        <v>49</v>
      </c>
    </row>
    <row r="37" spans="1:8" ht="105.75" customHeight="1" x14ac:dyDescent="0.25"/>
  </sheetData>
  <mergeCells count="10">
    <mergeCell ref="H18:I18"/>
    <mergeCell ref="H27:I28"/>
    <mergeCell ref="A29:H29"/>
    <mergeCell ref="A30:D30"/>
    <mergeCell ref="A1:I1"/>
    <mergeCell ref="A2:I2"/>
    <mergeCell ref="A3:I3"/>
    <mergeCell ref="H4:I4"/>
    <mergeCell ref="H13:I15"/>
    <mergeCell ref="A16:I16"/>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Form to Divide MSW by Town</vt:lpstr>
      <vt:lpstr>Completed Sample Form</vt:lpstr>
      <vt:lpstr>'Completed Sample Form'!Print_Area</vt:lpstr>
      <vt:lpstr>'Form to Divide MSW by Town'!Print_Area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Pryor, Megan</dc:creator>
  <cp:lastModifiedBy>Pryor, Megan</cp:lastModifiedBy>
  <cp:lastPrinted>2019-05-28T12:41:23Z</cp:lastPrinted>
  <dcterms:created xsi:type="dcterms:W3CDTF">2019-05-24T17:13:54Z</dcterms:created>
  <dcterms:modified xsi:type="dcterms:W3CDTF">2022-02-01T13:48:19Z</dcterms:modified>
</cp:coreProperties>
</file>